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Тохтуевская" sheetId="1" r:id="rId1"/>
    <sheet name="Лист1" sheetId="2" r:id="rId2"/>
  </sheets>
  <definedNames>
    <definedName name="_xlnm._FilterDatabase" localSheetId="0" hidden="1">Тохтуевская!$A$9:$O$124</definedName>
    <definedName name="_xlnm.Print_Area" localSheetId="0">Тохтуевская!$A$1:$M$159</definedName>
  </definedNames>
  <calcPr calcId="145621"/>
</workbook>
</file>

<file path=xl/calcChain.xml><?xml version="1.0" encoding="utf-8"?>
<calcChain xmlns="http://schemas.openxmlformats.org/spreadsheetml/2006/main">
  <c r="O34" i="1" l="1"/>
  <c r="N83" i="1" l="1"/>
  <c r="N73" i="1"/>
  <c r="L136" i="1" l="1"/>
  <c r="J136" i="1"/>
  <c r="M136" i="1"/>
  <c r="K136" i="1"/>
  <c r="I136" i="1"/>
  <c r="I133" i="1"/>
  <c r="H136" i="1"/>
  <c r="M133" i="1" l="1"/>
  <c r="K133" i="1"/>
  <c r="L133" i="1"/>
  <c r="J133" i="1"/>
  <c r="H133" i="1"/>
  <c r="M129" i="1" l="1"/>
  <c r="K129" i="1"/>
  <c r="I129" i="1"/>
  <c r="H129" i="1"/>
  <c r="J129" i="1"/>
  <c r="L129" i="1"/>
  <c r="M124" i="1" l="1"/>
  <c r="K124" i="1"/>
  <c r="M97" i="1" l="1"/>
  <c r="L97" i="1"/>
  <c r="K97" i="1"/>
  <c r="J97" i="1"/>
  <c r="I97" i="1"/>
  <c r="H97" i="1"/>
  <c r="M94" i="1" l="1"/>
  <c r="L94" i="1"/>
  <c r="K94" i="1"/>
  <c r="J94" i="1"/>
  <c r="I94" i="1"/>
  <c r="H94" i="1"/>
  <c r="M81" i="1"/>
  <c r="K81" i="1"/>
  <c r="I81" i="1"/>
  <c r="I44" i="1" l="1"/>
  <c r="M14" i="1"/>
  <c r="K14" i="1"/>
  <c r="I14" i="1"/>
  <c r="J14" i="1"/>
  <c r="L14" i="1"/>
  <c r="H14" i="1"/>
  <c r="M24" i="1" l="1"/>
  <c r="K24" i="1"/>
  <c r="I24" i="1"/>
  <c r="M34" i="1" l="1"/>
  <c r="K34" i="1"/>
  <c r="I34" i="1"/>
  <c r="K113" i="1" l="1"/>
  <c r="I113" i="1"/>
  <c r="M91" i="1" l="1"/>
  <c r="K91" i="1"/>
  <c r="I91" i="1"/>
  <c r="I58" i="1" l="1"/>
  <c r="L34" i="1" l="1"/>
  <c r="J34" i="1"/>
  <c r="H34" i="1"/>
  <c r="L24" i="1" l="1"/>
  <c r="J24" i="1"/>
  <c r="H24" i="1"/>
  <c r="I124" i="1" l="1"/>
  <c r="M71" i="1"/>
  <c r="K71" i="1"/>
  <c r="I71" i="1"/>
  <c r="I120" i="1" l="1"/>
  <c r="M120" i="1"/>
  <c r="L120" i="1"/>
  <c r="K120" i="1"/>
  <c r="J120" i="1"/>
  <c r="H120" i="1"/>
  <c r="I52" i="1" l="1"/>
  <c r="J124" i="1" l="1"/>
  <c r="L124" i="1"/>
  <c r="I102" i="1"/>
  <c r="M116" i="1" l="1"/>
  <c r="K116" i="1"/>
  <c r="I116" i="1"/>
  <c r="L91" i="1" l="1"/>
  <c r="J91" i="1"/>
  <c r="H91" i="1"/>
  <c r="L81" i="1" l="1"/>
  <c r="J81" i="1"/>
  <c r="H81" i="1"/>
  <c r="L18" i="1" l="1"/>
  <c r="L35" i="1" s="1"/>
  <c r="J18" i="1"/>
  <c r="J35" i="1" s="1"/>
  <c r="M18" i="1"/>
  <c r="M35" i="1" s="1"/>
  <c r="K18" i="1"/>
  <c r="K35" i="1" s="1"/>
  <c r="I18" i="1"/>
  <c r="I35" i="1" s="1"/>
  <c r="H124" i="1" l="1"/>
  <c r="M110" i="1" l="1"/>
  <c r="K110" i="1"/>
  <c r="I110" i="1"/>
  <c r="H110" i="1"/>
  <c r="L110" i="1"/>
  <c r="J110" i="1"/>
  <c r="M106" i="1"/>
  <c r="K106" i="1"/>
  <c r="I106" i="1"/>
  <c r="H106" i="1"/>
  <c r="L106" i="1"/>
  <c r="J106" i="1"/>
  <c r="L116" i="1" l="1"/>
  <c r="J116" i="1"/>
  <c r="H116" i="1"/>
  <c r="M113" i="1"/>
  <c r="L113" i="1"/>
  <c r="J113" i="1"/>
  <c r="H113" i="1"/>
  <c r="M102" i="1"/>
  <c r="K102" i="1"/>
  <c r="H102" i="1"/>
  <c r="L102" i="1"/>
  <c r="J102" i="1"/>
  <c r="L71" i="1"/>
  <c r="J71" i="1"/>
  <c r="H71" i="1"/>
  <c r="M67" i="1"/>
  <c r="K67" i="1"/>
  <c r="I67" i="1"/>
  <c r="H67" i="1"/>
  <c r="L67" i="1"/>
  <c r="J67" i="1"/>
  <c r="M64" i="1"/>
  <c r="L64" i="1"/>
  <c r="K64" i="1"/>
  <c r="J64" i="1"/>
  <c r="I64" i="1"/>
  <c r="I98" i="1" s="1"/>
  <c r="I138" i="1" s="1"/>
  <c r="H64" i="1"/>
  <c r="M58" i="1"/>
  <c r="L58" i="1"/>
  <c r="K58" i="1"/>
  <c r="J58" i="1"/>
  <c r="H58" i="1"/>
  <c r="M52" i="1"/>
  <c r="L52" i="1"/>
  <c r="K52" i="1"/>
  <c r="J52" i="1"/>
  <c r="H52" i="1"/>
  <c r="L44" i="1"/>
  <c r="J44" i="1"/>
  <c r="H44" i="1"/>
  <c r="M44" i="1"/>
  <c r="K44" i="1"/>
  <c r="H18" i="1"/>
  <c r="H35" i="1" s="1"/>
  <c r="H98" i="1" l="1"/>
  <c r="H138" i="1" s="1"/>
  <c r="K98" i="1"/>
  <c r="K138" i="1" s="1"/>
  <c r="L98" i="1"/>
  <c r="M98" i="1"/>
  <c r="J98" i="1"/>
  <c r="J138" i="1" s="1"/>
  <c r="I137" i="1"/>
  <c r="H137" i="1" l="1"/>
  <c r="L137" i="1"/>
  <c r="L138" i="1"/>
  <c r="J137" i="1"/>
  <c r="M137" i="1"/>
  <c r="M138" i="1"/>
  <c r="K137" i="1"/>
</calcChain>
</file>

<file path=xl/sharedStrings.xml><?xml version="1.0" encoding="utf-8"?>
<sst xmlns="http://schemas.openxmlformats.org/spreadsheetml/2006/main" count="397" uniqueCount="133">
  <si>
    <t xml:space="preserve">Наименование органа, осуществляющего ведение лицевых счетов </t>
  </si>
  <si>
    <t>Финансовое управление администрации города Соликамска</t>
  </si>
  <si>
    <t>Орган, осуществляющий функции и полномочия учредителя</t>
  </si>
  <si>
    <t>Управление  образования администрации  Соликамского городского округа</t>
  </si>
  <si>
    <t>Планируемые операции бюджетных и автономных учреждений</t>
  </si>
  <si>
    <t>Единица измерения руб.</t>
  </si>
  <si>
    <t>Отраслевой код</t>
  </si>
  <si>
    <t>Наименование кода субсидии</t>
  </si>
  <si>
    <t>Код субсидии</t>
  </si>
  <si>
    <t>КФСР</t>
  </si>
  <si>
    <t>КВР</t>
  </si>
  <si>
    <t>КОСГУ</t>
  </si>
  <si>
    <t>Плановые  Поступления по ПФХД с начала года</t>
  </si>
  <si>
    <t>Плановые  Выплаты по ПХФД  с начала года</t>
  </si>
  <si>
    <t>0701</t>
  </si>
  <si>
    <t>131</t>
  </si>
  <si>
    <t>135</t>
  </si>
  <si>
    <t>111</t>
  </si>
  <si>
    <t>211</t>
  </si>
  <si>
    <t>119</t>
  </si>
  <si>
    <t>213</t>
  </si>
  <si>
    <t>244</t>
  </si>
  <si>
    <t>223 (тепло)</t>
  </si>
  <si>
    <t>223 (свет)</t>
  </si>
  <si>
    <t>223 (вода)</t>
  </si>
  <si>
    <t>225</t>
  </si>
  <si>
    <t>226</t>
  </si>
  <si>
    <t>310</t>
  </si>
  <si>
    <t>344</t>
  </si>
  <si>
    <t>346</t>
  </si>
  <si>
    <t>852</t>
  </si>
  <si>
    <t>291</t>
  </si>
  <si>
    <t>0702</t>
  </si>
  <si>
    <t>112</t>
  </si>
  <si>
    <t>221</t>
  </si>
  <si>
    <t>2</t>
  </si>
  <si>
    <t>223 (ТКО)</t>
  </si>
  <si>
    <t>851</t>
  </si>
  <si>
    <t>266</t>
  </si>
  <si>
    <t>4</t>
  </si>
  <si>
    <t>152</t>
  </si>
  <si>
    <t>Субвенция на предоставление мер малоимущих и многодетных семей</t>
  </si>
  <si>
    <t>1003</t>
  </si>
  <si>
    <t>Субсидия на предоставление компенсации части род.платы за сод.ребенка</t>
  </si>
  <si>
    <t>Итого</t>
  </si>
  <si>
    <t>ОТМЕТКА ОРГАНА, ОСУЩЕСТВЛЯЮЩЕГО ВЕДЕНИЕ ЛИЦЕВОГО СЧЕТА,</t>
  </si>
  <si>
    <t>О ПОЛУЧЕНИИ НАСТОЯЩЕГО ДОКУМЕНТА</t>
  </si>
  <si>
    <t>Ответственный</t>
  </si>
  <si>
    <t>исполнитель</t>
  </si>
  <si>
    <t>_____________</t>
  </si>
  <si>
    <t>(должность)</t>
  </si>
  <si>
    <t>(подпись)</t>
  </si>
  <si>
    <t>(расшифровка подписи)</t>
  </si>
  <si>
    <t>КЦСР</t>
  </si>
  <si>
    <t>247</t>
  </si>
  <si>
    <t>292070201</t>
  </si>
  <si>
    <t>01.9.01.02030</t>
  </si>
  <si>
    <t>294070101</t>
  </si>
  <si>
    <t>01.9.01.02050</t>
  </si>
  <si>
    <t>294070201</t>
  </si>
  <si>
    <t>294070102</t>
  </si>
  <si>
    <t>294070202</t>
  </si>
  <si>
    <t>ГУО - Субсидия на прочие расходы (ДОУ)</t>
  </si>
  <si>
    <t>ГУО - Субсидия на прочие расходы (СОШ)</t>
  </si>
  <si>
    <t xml:space="preserve">ГУО - Субсидия на коммунальные расходы (ДОУ) </t>
  </si>
  <si>
    <t>ГУО - Субсидия на коммунальные расходы (СОШ)</t>
  </si>
  <si>
    <t>ГУО -Субсидия на уплату налогов (ДОУ)</t>
  </si>
  <si>
    <t>ГУО -Субсидия на уплату налогов (СОШ)</t>
  </si>
  <si>
    <t>294070103</t>
  </si>
  <si>
    <t>294070203</t>
  </si>
  <si>
    <t>01.9.02.2Н020</t>
  </si>
  <si>
    <t>ГУО-Субсидия на образовательный стандарт (ДОУ)</t>
  </si>
  <si>
    <t>294070104</t>
  </si>
  <si>
    <t>ГУО-Субсидия на образовательный стандарт (СОШ)</t>
  </si>
  <si>
    <t>294070204</t>
  </si>
  <si>
    <t>295070202</t>
  </si>
  <si>
    <t>Субвенция на предоставление социальных гарантий педагогическим работникам (СОШ)</t>
  </si>
  <si>
    <t>295000003</t>
  </si>
  <si>
    <t>Субвенция на выплату вознаграждения за классное руководство (КБ)</t>
  </si>
  <si>
    <t>Субвенция на выплату вознаграждения за классное руководство (ФБ)</t>
  </si>
  <si>
    <t>295000004</t>
  </si>
  <si>
    <t>295000006</t>
  </si>
  <si>
    <t>295000015</t>
  </si>
  <si>
    <t>01.9.02.L3040</t>
  </si>
  <si>
    <t>292070103</t>
  </si>
  <si>
    <t>ГУО-Доходы от оказания платных услуг</t>
  </si>
  <si>
    <t>294070107</t>
  </si>
  <si>
    <t xml:space="preserve"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организациях(краевой) </t>
  </si>
  <si>
    <t xml:space="preserve"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организациях(федеральный) </t>
  </si>
  <si>
    <t>Субсидия на питание в ДОУ</t>
  </si>
  <si>
    <t>295000012</t>
  </si>
  <si>
    <t>Директор</t>
  </si>
  <si>
    <r>
      <rPr>
        <b/>
        <sz val="14"/>
        <rFont val="Times New Roman"/>
        <family val="1"/>
        <charset val="204"/>
      </rPr>
      <t>Учреждение:</t>
    </r>
    <r>
      <rPr>
        <b/>
        <sz val="14"/>
        <color indexed="1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муниципальное автономное    образовательное  учреждение "Тохтуевская СОШ"</t>
    </r>
  </si>
  <si>
    <t>Субсидия на возмещение ком. услуг пед.работникам</t>
  </si>
  <si>
    <t>01.9.02.2С170</t>
  </si>
  <si>
    <t>321</t>
  </si>
  <si>
    <t>263</t>
  </si>
  <si>
    <t>265</t>
  </si>
  <si>
    <t>292070101</t>
  </si>
  <si>
    <t>01.9.02.53030</t>
  </si>
  <si>
    <t>223вода</t>
  </si>
  <si>
    <t>343</t>
  </si>
  <si>
    <t>00.0.00.00000.3.100000</t>
  </si>
  <si>
    <t>00.0.00.00000.1.100000</t>
  </si>
  <si>
    <t>00.0.00.00000.3.300000</t>
  </si>
  <si>
    <t>00.0.00.00000.1.300000</t>
  </si>
  <si>
    <t>00.0.00.00000.1.200000</t>
  </si>
  <si>
    <t>00.0.00.00000.3.200000</t>
  </si>
  <si>
    <t>349</t>
  </si>
  <si>
    <t>Г.В. Сойма</t>
  </si>
  <si>
    <t>на  01.01.2023г.</t>
  </si>
  <si>
    <t>2023 год</t>
  </si>
  <si>
    <t>ГУО-Родительская плата</t>
  </si>
  <si>
    <t>ГУО-Доходы от собственности (аренда)</t>
  </si>
  <si>
    <t>292000007</t>
  </si>
  <si>
    <t>121</t>
  </si>
  <si>
    <t>345</t>
  </si>
  <si>
    <t>224</t>
  </si>
  <si>
    <t>294070127</t>
  </si>
  <si>
    <t>ГУО- Организация бесплатного питания детей участников СВО</t>
  </si>
  <si>
    <t>295000005</t>
  </si>
  <si>
    <t>ГУО - Организация бесплатного питания детей с ОВЗ (ДОУ)</t>
  </si>
  <si>
    <t>295070216</t>
  </si>
  <si>
    <t>323</t>
  </si>
  <si>
    <t>итого</t>
  </si>
  <si>
    <t>295070116</t>
  </si>
  <si>
    <t>ГУО - Организация бесплатного питания детей с ОВЗ (СОШ)</t>
  </si>
  <si>
    <t>ГУО - Организация бесплатного питания детей участников СВО</t>
  </si>
  <si>
    <t>295070227</t>
  </si>
  <si>
    <t>01.9.02.07230</t>
  </si>
  <si>
    <t>МЗ</t>
  </si>
  <si>
    <t>214</t>
  </si>
  <si>
    <t>"________"  ____________________2024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</si>
</sst>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8.5"/>
      <name val="MS Sans Serif"/>
      <family val="2"/>
      <charset val="204"/>
    </font>
    <font>
      <sz val="11"/>
      <name val="Times New Roman"/>
      <family val="1"/>
      <charset val="204"/>
    </font>
    <font>
      <sz val="12"/>
      <name val="Arial Narrow"/>
      <family val="2"/>
      <charset val="204"/>
    </font>
    <font>
      <b/>
      <i/>
      <sz val="14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0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i/>
      <sz val="11"/>
      <name val="Times New Roman"/>
      <family val="1"/>
      <charset val="204"/>
    </font>
    <font>
      <sz val="8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69">
    <xf numFmtId="0" fontId="0" fillId="0" borderId="0" xfId="0"/>
    <xf numFmtId="0" fontId="3" fillId="0" borderId="0" xfId="0" applyFont="1" applyBorder="1" applyAlignment="1" applyProtection="1"/>
    <xf numFmtId="0" fontId="4" fillId="0" borderId="0" xfId="0" applyFont="1"/>
    <xf numFmtId="0" fontId="3" fillId="0" borderId="0" xfId="0" applyFont="1"/>
    <xf numFmtId="0" fontId="5" fillId="0" borderId="0" xfId="0" applyFont="1"/>
    <xf numFmtId="0" fontId="5" fillId="0" borderId="0" xfId="0" applyFont="1" applyBorder="1" applyAlignment="1" applyProtection="1"/>
    <xf numFmtId="0" fontId="3" fillId="0" borderId="0" xfId="0" applyFont="1" applyBorder="1" applyAlignment="1" applyProtection="1">
      <alignment horizontal="left" wrapText="1"/>
    </xf>
    <xf numFmtId="0" fontId="8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10" fillId="2" borderId="0" xfId="0" applyFont="1" applyFill="1" applyBorder="1" applyAlignment="1" applyProtection="1">
      <alignment horizontal="center"/>
    </xf>
    <xf numFmtId="0" fontId="0" fillId="2" borderId="0" xfId="0" applyFill="1"/>
    <xf numFmtId="0" fontId="0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/>
    <xf numFmtId="0" fontId="11" fillId="0" borderId="0" xfId="0" applyFont="1" applyBorder="1" applyAlignment="1" applyProtection="1"/>
    <xf numFmtId="49" fontId="8" fillId="0" borderId="2" xfId="0" applyNumberFormat="1" applyFont="1" applyBorder="1" applyAlignment="1" applyProtection="1">
      <alignment horizontal="center" vertical="center" wrapText="1"/>
    </xf>
    <xf numFmtId="49" fontId="12" fillId="0" borderId="6" xfId="0" applyNumberFormat="1" applyFont="1" applyBorder="1" applyAlignment="1" applyProtection="1">
      <alignment horizontal="center" vertical="center" wrapText="1"/>
    </xf>
    <xf numFmtId="49" fontId="12" fillId="0" borderId="10" xfId="0" applyNumberFormat="1" applyFont="1" applyBorder="1" applyAlignment="1" applyProtection="1">
      <alignment horizontal="center" vertical="center" wrapText="1"/>
    </xf>
    <xf numFmtId="49" fontId="12" fillId="0" borderId="9" xfId="0" applyNumberFormat="1" applyFont="1" applyBorder="1" applyAlignment="1" applyProtection="1">
      <alignment horizontal="center" vertical="center" wrapText="1"/>
    </xf>
    <xf numFmtId="49" fontId="12" fillId="0" borderId="2" xfId="0" applyNumberFormat="1" applyFont="1" applyBorder="1" applyAlignment="1" applyProtection="1">
      <alignment horizontal="center" vertical="center" wrapText="1"/>
    </xf>
    <xf numFmtId="4" fontId="8" fillId="0" borderId="2" xfId="0" applyNumberFormat="1" applyFont="1" applyBorder="1" applyAlignment="1" applyProtection="1">
      <alignment horizontal="center" vertical="center" wrapText="1"/>
    </xf>
    <xf numFmtId="49" fontId="8" fillId="3" borderId="11" xfId="0" applyNumberFormat="1" applyFont="1" applyFill="1" applyBorder="1" applyAlignment="1" applyProtection="1">
      <alignment horizontal="center" vertical="center" wrapText="1"/>
    </xf>
    <xf numFmtId="49" fontId="8" fillId="3" borderId="12" xfId="0" applyNumberFormat="1" applyFont="1" applyFill="1" applyBorder="1" applyAlignment="1" applyProtection="1">
      <alignment horizontal="center" vertical="center" wrapText="1"/>
    </xf>
    <xf numFmtId="4" fontId="8" fillId="3" borderId="12" xfId="0" applyNumberFormat="1" applyFont="1" applyFill="1" applyBorder="1" applyAlignment="1" applyProtection="1">
      <alignment horizontal="center" vertical="center" wrapText="1"/>
    </xf>
    <xf numFmtId="4" fontId="8" fillId="3" borderId="13" xfId="0" applyNumberFormat="1" applyFont="1" applyFill="1" applyBorder="1" applyAlignment="1" applyProtection="1">
      <alignment horizontal="center" vertical="center" wrapText="1"/>
    </xf>
    <xf numFmtId="4" fontId="0" fillId="0" borderId="0" xfId="0" applyNumberFormat="1"/>
    <xf numFmtId="49" fontId="12" fillId="0" borderId="5" xfId="0" applyNumberFormat="1" applyFont="1" applyBorder="1" applyAlignment="1" applyProtection="1">
      <alignment horizontal="center" vertical="center" wrapText="1"/>
    </xf>
    <xf numFmtId="49" fontId="8" fillId="0" borderId="9" xfId="0" applyNumberFormat="1" applyFont="1" applyBorder="1" applyAlignment="1" applyProtection="1">
      <alignment horizontal="center" vertical="center" wrapText="1"/>
    </xf>
    <xf numFmtId="4" fontId="12" fillId="0" borderId="9" xfId="0" applyNumberFormat="1" applyFont="1" applyBorder="1" applyAlignment="1" applyProtection="1">
      <alignment horizontal="center" vertical="center" wrapText="1"/>
    </xf>
    <xf numFmtId="4" fontId="12" fillId="0" borderId="2" xfId="0" applyNumberFormat="1" applyFont="1" applyBorder="1" applyAlignment="1" applyProtection="1">
      <alignment horizontal="center" vertical="center" wrapText="1"/>
    </xf>
    <xf numFmtId="4" fontId="8" fillId="2" borderId="9" xfId="0" applyNumberFormat="1" applyFont="1" applyFill="1" applyBorder="1" applyAlignment="1" applyProtection="1">
      <alignment horizontal="center" vertical="center" wrapText="1"/>
    </xf>
    <xf numFmtId="4" fontId="12" fillId="2" borderId="9" xfId="0" applyNumberFormat="1" applyFont="1" applyFill="1" applyBorder="1" applyAlignment="1" applyProtection="1">
      <alignment horizontal="center" vertical="center" wrapText="1"/>
    </xf>
    <xf numFmtId="49" fontId="12" fillId="0" borderId="9" xfId="0" applyNumberFormat="1" applyFont="1" applyBorder="1" applyAlignment="1" applyProtection="1">
      <alignment horizontal="left" vertical="center" wrapText="1"/>
    </xf>
    <xf numFmtId="49" fontId="12" fillId="0" borderId="2" xfId="0" applyNumberFormat="1" applyFont="1" applyFill="1" applyBorder="1" applyAlignment="1" applyProtection="1">
      <alignment vertical="top" wrapText="1"/>
    </xf>
    <xf numFmtId="4" fontId="12" fillId="0" borderId="9" xfId="0" applyNumberFormat="1" applyFont="1" applyBorder="1" applyAlignment="1" applyProtection="1">
      <alignment horizontal="right" vertical="center" wrapText="1"/>
    </xf>
    <xf numFmtId="49" fontId="8" fillId="3" borderId="9" xfId="0" applyNumberFormat="1" applyFont="1" applyFill="1" applyBorder="1" applyAlignment="1" applyProtection="1">
      <alignment horizontal="center" vertical="center" wrapText="1"/>
    </xf>
    <xf numFmtId="4" fontId="8" fillId="3" borderId="9" xfId="0" applyNumberFormat="1" applyFont="1" applyFill="1" applyBorder="1" applyAlignment="1" applyProtection="1">
      <alignment horizontal="center" vertical="center" wrapText="1"/>
    </xf>
    <xf numFmtId="49" fontId="14" fillId="4" borderId="9" xfId="0" applyNumberFormat="1" applyFont="1" applyFill="1" applyBorder="1" applyAlignment="1" applyProtection="1">
      <alignment horizontal="center" vertical="center" wrapText="1"/>
    </xf>
    <xf numFmtId="49" fontId="14" fillId="4" borderId="9" xfId="0" applyNumberFormat="1" applyFont="1" applyFill="1" applyBorder="1" applyAlignment="1" applyProtection="1">
      <alignment horizontal="left" vertical="center" wrapText="1"/>
    </xf>
    <xf numFmtId="4" fontId="14" fillId="4" borderId="9" xfId="0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49" fontId="8" fillId="3" borderId="9" xfId="0" applyNumberFormat="1" applyFont="1" applyFill="1" applyBorder="1" applyAlignment="1" applyProtection="1">
      <alignment horizontal="left" vertical="center" wrapText="1"/>
    </xf>
    <xf numFmtId="49" fontId="8" fillId="2" borderId="9" xfId="0" applyNumberFormat="1" applyFont="1" applyFill="1" applyBorder="1" applyAlignment="1" applyProtection="1">
      <alignment horizontal="left" vertical="center" wrapText="1"/>
    </xf>
    <xf numFmtId="49" fontId="8" fillId="2" borderId="9" xfId="0" applyNumberFormat="1" applyFont="1" applyFill="1" applyBorder="1" applyAlignment="1" applyProtection="1">
      <alignment horizontal="center" vertical="center" wrapText="1"/>
    </xf>
    <xf numFmtId="49" fontId="8" fillId="3" borderId="2" xfId="0" applyNumberFormat="1" applyFont="1" applyFill="1" applyBorder="1" applyAlignment="1" applyProtection="1">
      <alignment horizontal="center" vertical="center" wrapText="1"/>
    </xf>
    <xf numFmtId="4" fontId="12" fillId="2" borderId="9" xfId="0" applyNumberFormat="1" applyFont="1" applyFill="1" applyBorder="1" applyAlignment="1" applyProtection="1">
      <alignment horizontal="right" vertical="center" wrapText="1"/>
    </xf>
    <xf numFmtId="0" fontId="16" fillId="0" borderId="0" xfId="0" applyFont="1"/>
    <xf numFmtId="49" fontId="14" fillId="3" borderId="9" xfId="0" applyNumberFormat="1" applyFont="1" applyFill="1" applyBorder="1" applyAlignment="1" applyProtection="1">
      <alignment horizontal="center" vertical="center" wrapText="1"/>
    </xf>
    <xf numFmtId="49" fontId="12" fillId="3" borderId="9" xfId="0" applyNumberFormat="1" applyFont="1" applyFill="1" applyBorder="1" applyAlignment="1" applyProtection="1">
      <alignment horizontal="center" vertical="center" wrapText="1"/>
    </xf>
    <xf numFmtId="49" fontId="12" fillId="4" borderId="9" xfId="0" applyNumberFormat="1" applyFont="1" applyFill="1" applyBorder="1" applyAlignment="1" applyProtection="1">
      <alignment horizontal="center" vertical="center" wrapText="1"/>
    </xf>
    <xf numFmtId="4" fontId="6" fillId="4" borderId="9" xfId="0" applyNumberFormat="1" applyFont="1" applyFill="1" applyBorder="1" applyAlignment="1" applyProtection="1">
      <alignment horizontal="center" vertical="center" wrapText="1"/>
    </xf>
    <xf numFmtId="49" fontId="6" fillId="0" borderId="9" xfId="0" applyNumberFormat="1" applyFont="1" applyBorder="1" applyAlignment="1" applyProtection="1">
      <alignment horizontal="left"/>
    </xf>
    <xf numFmtId="49" fontId="6" fillId="0" borderId="9" xfId="0" applyNumberFormat="1" applyFont="1" applyBorder="1" applyAlignment="1" applyProtection="1">
      <alignment horizontal="center"/>
    </xf>
    <xf numFmtId="0" fontId="17" fillId="0" borderId="0" xfId="0" applyFont="1" applyBorder="1" applyAlignment="1">
      <alignment horizontal="center"/>
    </xf>
    <xf numFmtId="0" fontId="0" fillId="0" borderId="16" xfId="0" applyBorder="1"/>
    <xf numFmtId="0" fontId="0" fillId="0" borderId="0" xfId="0" applyBorder="1"/>
    <xf numFmtId="0" fontId="0" fillId="0" borderId="5" xfId="0" applyBorder="1"/>
    <xf numFmtId="0" fontId="18" fillId="0" borderId="16" xfId="0" applyFont="1" applyBorder="1"/>
    <xf numFmtId="0" fontId="18" fillId="0" borderId="0" xfId="0" applyFont="1" applyBorder="1"/>
    <xf numFmtId="0" fontId="18" fillId="0" borderId="17" xfId="0" applyFont="1" applyBorder="1" applyAlignment="1">
      <alignment horizontal="center"/>
    </xf>
    <xf numFmtId="0" fontId="18" fillId="0" borderId="18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9" xfId="0" applyBorder="1"/>
    <xf numFmtId="0" fontId="0" fillId="0" borderId="17" xfId="0" applyBorder="1"/>
    <xf numFmtId="0" fontId="0" fillId="0" borderId="18" xfId="0" applyBorder="1"/>
    <xf numFmtId="49" fontId="14" fillId="3" borderId="2" xfId="0" applyNumberFormat="1" applyFont="1" applyFill="1" applyBorder="1" applyAlignment="1" applyProtection="1">
      <alignment horizontal="center" vertical="center" wrapText="1"/>
    </xf>
    <xf numFmtId="49" fontId="12" fillId="3" borderId="8" xfId="0" applyNumberFormat="1" applyFont="1" applyFill="1" applyBorder="1" applyAlignment="1" applyProtection="1">
      <alignment vertical="center" wrapText="1"/>
    </xf>
    <xf numFmtId="49" fontId="12" fillId="0" borderId="2" xfId="0" applyNumberFormat="1" applyFont="1" applyBorder="1" applyAlignment="1" applyProtection="1">
      <alignment horizontal="center" vertical="center" wrapText="1"/>
    </xf>
    <xf numFmtId="49" fontId="12" fillId="0" borderId="6" xfId="0" applyNumberFormat="1" applyFont="1" applyBorder="1" applyAlignment="1" applyProtection="1">
      <alignment horizontal="center" vertical="center" wrapText="1"/>
    </xf>
    <xf numFmtId="49" fontId="13" fillId="2" borderId="6" xfId="0" applyNumberFormat="1" applyFont="1" applyFill="1" applyBorder="1" applyAlignment="1" applyProtection="1">
      <alignment horizontal="center" vertical="center" wrapText="1"/>
    </xf>
    <xf numFmtId="4" fontId="12" fillId="0" borderId="14" xfId="0" applyNumberFormat="1" applyFont="1" applyBorder="1" applyAlignment="1" applyProtection="1">
      <alignment horizontal="center" vertical="center" wrapText="1"/>
    </xf>
    <xf numFmtId="49" fontId="12" fillId="0" borderId="6" xfId="0" applyNumberFormat="1" applyFont="1" applyBorder="1" applyAlignment="1" applyProtection="1">
      <alignment horizontal="center" vertical="center" wrapText="1"/>
    </xf>
    <xf numFmtId="49" fontId="12" fillId="3" borderId="9" xfId="0" quotePrefix="1" applyNumberFormat="1" applyFont="1" applyFill="1" applyBorder="1" applyAlignment="1" applyProtection="1">
      <alignment vertical="center" wrapText="1"/>
    </xf>
    <xf numFmtId="49" fontId="12" fillId="0" borderId="2" xfId="0" applyNumberFormat="1" applyFont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/>
    <xf numFmtId="0" fontId="5" fillId="2" borderId="0" xfId="0" applyFont="1" applyFill="1"/>
    <xf numFmtId="0" fontId="5" fillId="2" borderId="0" xfId="0" applyFont="1" applyFill="1" applyBorder="1" applyAlignment="1" applyProtection="1"/>
    <xf numFmtId="0" fontId="8" fillId="2" borderId="0" xfId="0" applyFont="1" applyFill="1" applyBorder="1" applyAlignment="1" applyProtection="1">
      <alignment horizontal="center"/>
    </xf>
    <xf numFmtId="0" fontId="11" fillId="2" borderId="0" xfId="0" applyFont="1" applyFill="1" applyBorder="1" applyAlignment="1" applyProtection="1"/>
    <xf numFmtId="49" fontId="8" fillId="2" borderId="2" xfId="0" applyNumberFormat="1" applyFont="1" applyFill="1" applyBorder="1" applyAlignment="1" applyProtection="1">
      <alignment horizontal="center" vertical="center" wrapText="1"/>
    </xf>
    <xf numFmtId="4" fontId="8" fillId="2" borderId="2" xfId="0" applyNumberFormat="1" applyFont="1" applyFill="1" applyBorder="1" applyAlignment="1" applyProtection="1">
      <alignment horizontal="center" vertical="center" wrapText="1"/>
    </xf>
    <xf numFmtId="4" fontId="6" fillId="2" borderId="9" xfId="0" applyNumberFormat="1" applyFont="1" applyFill="1" applyBorder="1" applyAlignment="1" applyProtection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17" xfId="0" applyFill="1" applyBorder="1"/>
    <xf numFmtId="49" fontId="8" fillId="2" borderId="6" xfId="0" applyNumberFormat="1" applyFont="1" applyFill="1" applyBorder="1" applyAlignment="1" applyProtection="1">
      <alignment horizontal="center" vertical="center" wrapText="1"/>
    </xf>
    <xf numFmtId="49" fontId="8" fillId="2" borderId="1" xfId="0" applyNumberFormat="1" applyFont="1" applyFill="1" applyBorder="1" applyAlignment="1" applyProtection="1">
      <alignment horizontal="center" vertical="center" wrapText="1"/>
    </xf>
    <xf numFmtId="49" fontId="12" fillId="2" borderId="9" xfId="0" applyNumberFormat="1" applyFont="1" applyFill="1" applyBorder="1" applyAlignment="1" applyProtection="1">
      <alignment vertical="center" wrapText="1"/>
    </xf>
    <xf numFmtId="49" fontId="12" fillId="2" borderId="9" xfId="0" applyNumberFormat="1" applyFont="1" applyFill="1" applyBorder="1" applyAlignment="1" applyProtection="1">
      <alignment horizontal="center" vertical="center" wrapText="1"/>
    </xf>
    <xf numFmtId="49" fontId="12" fillId="0" borderId="2" xfId="0" applyNumberFormat="1" applyFont="1" applyBorder="1" applyAlignment="1" applyProtection="1">
      <alignment horizontal="center" vertical="center" wrapText="1"/>
    </xf>
    <xf numFmtId="49" fontId="12" fillId="0" borderId="6" xfId="0" applyNumberFormat="1" applyFont="1" applyBorder="1" applyAlignment="1" applyProtection="1">
      <alignment horizontal="center" vertical="center" wrapText="1"/>
    </xf>
    <xf numFmtId="49" fontId="13" fillId="2" borderId="6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Alignment="1">
      <alignment horizontal="center"/>
    </xf>
    <xf numFmtId="4" fontId="12" fillId="0" borderId="9" xfId="0" applyNumberFormat="1" applyFont="1" applyFill="1" applyBorder="1" applyAlignment="1" applyProtection="1">
      <alignment horizontal="center" vertical="center" wrapText="1"/>
    </xf>
    <xf numFmtId="49" fontId="12" fillId="0" borderId="2" xfId="0" applyNumberFormat="1" applyFont="1" applyBorder="1" applyAlignment="1" applyProtection="1">
      <alignment horizontal="center" vertical="center" wrapText="1"/>
    </xf>
    <xf numFmtId="49" fontId="12" fillId="0" borderId="6" xfId="0" applyNumberFormat="1" applyFont="1" applyBorder="1" applyAlignment="1" applyProtection="1">
      <alignment horizontal="center" vertical="center" wrapText="1"/>
    </xf>
    <xf numFmtId="49" fontId="12" fillId="0" borderId="8" xfId="0" applyNumberFormat="1" applyFont="1" applyBorder="1" applyAlignment="1" applyProtection="1">
      <alignment horizontal="center" vertical="center" wrapText="1"/>
    </xf>
    <xf numFmtId="49" fontId="5" fillId="2" borderId="6" xfId="0" applyNumberFormat="1" applyFont="1" applyFill="1" applyBorder="1" applyAlignment="1" applyProtection="1">
      <alignment horizontal="center" vertical="center" wrapText="1"/>
    </xf>
    <xf numFmtId="49" fontId="8" fillId="0" borderId="8" xfId="0" applyNumberFormat="1" applyFont="1" applyBorder="1" applyAlignment="1" applyProtection="1">
      <alignment horizontal="center" vertical="center" wrapText="1"/>
    </xf>
    <xf numFmtId="4" fontId="8" fillId="2" borderId="8" xfId="0" applyNumberFormat="1" applyFont="1" applyFill="1" applyBorder="1" applyAlignment="1" applyProtection="1">
      <alignment horizontal="center" vertical="center" wrapText="1"/>
    </xf>
    <xf numFmtId="4" fontId="12" fillId="0" borderId="8" xfId="0" applyNumberFormat="1" applyFont="1" applyBorder="1" applyAlignment="1" applyProtection="1">
      <alignment horizontal="center" vertical="center" wrapText="1"/>
    </xf>
    <xf numFmtId="4" fontId="8" fillId="0" borderId="9" xfId="0" applyNumberFormat="1" applyFont="1" applyBorder="1" applyAlignment="1" applyProtection="1">
      <alignment horizontal="center" vertical="center" wrapText="1"/>
    </xf>
    <xf numFmtId="4" fontId="12" fillId="2" borderId="8" xfId="0" applyNumberFormat="1" applyFont="1" applyFill="1" applyBorder="1" applyAlignment="1" applyProtection="1">
      <alignment horizontal="center" vertical="center" wrapText="1"/>
    </xf>
    <xf numFmtId="4" fontId="16" fillId="0" borderId="0" xfId="0" applyNumberFormat="1" applyFont="1"/>
    <xf numFmtId="49" fontId="8" fillId="0" borderId="2" xfId="0" applyNumberFormat="1" applyFont="1" applyBorder="1" applyAlignment="1" applyProtection="1">
      <alignment horizontal="center" vertical="center" wrapText="1"/>
    </xf>
    <xf numFmtId="49" fontId="8" fillId="0" borderId="8" xfId="0" applyNumberFormat="1" applyFont="1" applyBorder="1" applyAlignment="1" applyProtection="1">
      <alignment horizontal="center" vertical="center" wrapText="1"/>
    </xf>
    <xf numFmtId="49" fontId="12" fillId="0" borderId="2" xfId="0" applyNumberFormat="1" applyFont="1" applyBorder="1" applyAlignment="1" applyProtection="1">
      <alignment horizontal="center" vertical="center" wrapText="1"/>
    </xf>
    <xf numFmtId="49" fontId="12" fillId="0" borderId="8" xfId="0" applyNumberFormat="1" applyFont="1" applyBorder="1" applyAlignment="1" applyProtection="1">
      <alignment horizontal="center" vertical="center" wrapText="1"/>
    </xf>
    <xf numFmtId="49" fontId="12" fillId="0" borderId="6" xfId="0" applyNumberFormat="1" applyFont="1" applyBorder="1" applyAlignment="1" applyProtection="1">
      <alignment horizontal="center" vertical="center" wrapText="1"/>
    </xf>
    <xf numFmtId="49" fontId="12" fillId="0" borderId="2" xfId="0" quotePrefix="1" applyNumberFormat="1" applyFont="1" applyBorder="1" applyAlignment="1" applyProtection="1">
      <alignment horizontal="center" vertical="center" wrapText="1"/>
    </xf>
    <xf numFmtId="49" fontId="12" fillId="0" borderId="6" xfId="0" quotePrefix="1" applyNumberFormat="1" applyFont="1" applyBorder="1" applyAlignment="1" applyProtection="1">
      <alignment horizontal="center" vertical="center" wrapText="1"/>
    </xf>
    <xf numFmtId="49" fontId="12" fillId="0" borderId="8" xfId="0" quotePrefix="1" applyNumberFormat="1" applyFont="1" applyBorder="1" applyAlignment="1" applyProtection="1">
      <alignment horizontal="center" vertical="center" wrapText="1"/>
    </xf>
    <xf numFmtId="49" fontId="5" fillId="2" borderId="6" xfId="0" applyNumberFormat="1" applyFont="1" applyFill="1" applyBorder="1" applyAlignment="1" applyProtection="1">
      <alignment horizontal="center" vertical="center" wrapText="1"/>
    </xf>
    <xf numFmtId="49" fontId="12" fillId="0" borderId="7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wrapText="1"/>
    </xf>
    <xf numFmtId="0" fontId="2" fillId="0" borderId="0" xfId="0" applyFont="1" applyAlignment="1">
      <alignment horizontal="left" wrapText="1"/>
    </xf>
    <xf numFmtId="0" fontId="3" fillId="0" borderId="0" xfId="0" applyFont="1" applyBorder="1" applyAlignment="1" applyProtection="1">
      <alignment horizontal="left" wrapText="1"/>
    </xf>
    <xf numFmtId="0" fontId="6" fillId="0" borderId="0" xfId="0" applyFont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center"/>
    </xf>
    <xf numFmtId="0" fontId="10" fillId="2" borderId="0" xfId="0" applyFont="1" applyFill="1" applyBorder="1" applyAlignment="1" applyProtection="1">
      <alignment horizontal="center"/>
    </xf>
    <xf numFmtId="0" fontId="8" fillId="0" borderId="3" xfId="0" applyFont="1" applyBorder="1" applyAlignment="1" applyProtection="1">
      <alignment horizontal="center"/>
    </xf>
    <xf numFmtId="0" fontId="8" fillId="0" borderId="4" xfId="0" applyFont="1" applyBorder="1" applyAlignment="1" applyProtection="1">
      <alignment horizontal="center"/>
    </xf>
    <xf numFmtId="49" fontId="8" fillId="0" borderId="6" xfId="0" applyNumberFormat="1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wrapText="1"/>
    </xf>
    <xf numFmtId="0" fontId="0" fillId="0" borderId="0" xfId="0" applyFont="1" applyBorder="1" applyAlignment="1" applyProtection="1">
      <alignment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49" fontId="8" fillId="0" borderId="5" xfId="0" applyNumberFormat="1" applyFont="1" applyBorder="1" applyAlignment="1" applyProtection="1">
      <alignment horizontal="center" vertical="center" wrapText="1"/>
    </xf>
    <xf numFmtId="0" fontId="17" fillId="0" borderId="16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0" fillId="2" borderId="0" xfId="0" applyFill="1" applyAlignment="1">
      <alignment horizontal="center"/>
    </xf>
    <xf numFmtId="0" fontId="5" fillId="0" borderId="17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49" fontId="12" fillId="2" borderId="2" xfId="0" applyNumberFormat="1" applyFont="1" applyFill="1" applyBorder="1" applyAlignment="1" applyProtection="1">
      <alignment horizontal="center" vertical="center" wrapText="1"/>
    </xf>
    <xf numFmtId="49" fontId="12" fillId="2" borderId="6" xfId="0" applyNumberFormat="1" applyFont="1" applyFill="1" applyBorder="1" applyAlignment="1" applyProtection="1">
      <alignment horizontal="center" vertical="center" wrapText="1"/>
    </xf>
    <xf numFmtId="49" fontId="12" fillId="2" borderId="8" xfId="0" applyNumberFormat="1" applyFont="1" applyFill="1" applyBorder="1" applyAlignment="1" applyProtection="1">
      <alignment horizontal="center" vertical="center" wrapText="1"/>
    </xf>
    <xf numFmtId="49" fontId="12" fillId="0" borderId="2" xfId="0" applyNumberFormat="1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 applyProtection="1">
      <alignment horizontal="center" vertical="center" wrapText="1"/>
    </xf>
    <xf numFmtId="49" fontId="12" fillId="0" borderId="8" xfId="0" applyNumberFormat="1" applyFont="1" applyFill="1" applyBorder="1" applyAlignment="1" applyProtection="1">
      <alignment horizontal="center" vertical="center" wrapText="1"/>
    </xf>
    <xf numFmtId="49" fontId="8" fillId="0" borderId="9" xfId="0" applyNumberFormat="1" applyFont="1" applyFill="1" applyBorder="1" applyAlignment="1" applyProtection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49" fontId="12" fillId="0" borderId="2" xfId="0" quotePrefix="1" applyNumberFormat="1" applyFont="1" applyFill="1" applyBorder="1" applyAlignment="1" applyProtection="1">
      <alignment horizontal="center" vertical="center" wrapText="1"/>
    </xf>
    <xf numFmtId="49" fontId="8" fillId="0" borderId="9" xfId="0" applyNumberFormat="1" applyFont="1" applyFill="1" applyBorder="1" applyAlignment="1" applyProtection="1">
      <alignment horizontal="center" vertical="center" wrapText="1"/>
    </xf>
    <xf numFmtId="4" fontId="8" fillId="0" borderId="9" xfId="0" applyNumberFormat="1" applyFont="1" applyFill="1" applyBorder="1" applyAlignment="1" applyProtection="1">
      <alignment horizontal="center" vertical="center" wrapText="1"/>
    </xf>
    <xf numFmtId="4" fontId="8" fillId="0" borderId="9" xfId="0" applyNumberFormat="1" applyFont="1" applyFill="1" applyBorder="1" applyAlignment="1" applyProtection="1">
      <alignment horizontal="right" vertical="center" wrapText="1"/>
    </xf>
    <xf numFmtId="49" fontId="12" fillId="0" borderId="10" xfId="0" applyNumberFormat="1" applyFont="1" applyFill="1" applyBorder="1" applyAlignment="1" applyProtection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49" fontId="12" fillId="0" borderId="8" xfId="0" quotePrefix="1" applyNumberFormat="1" applyFont="1" applyFill="1" applyBorder="1" applyAlignment="1" applyProtection="1">
      <alignment horizontal="center" vertical="center" wrapText="1"/>
    </xf>
    <xf numFmtId="49" fontId="12" fillId="0" borderId="9" xfId="0" applyNumberFormat="1" applyFont="1" applyFill="1" applyBorder="1" applyAlignment="1" applyProtection="1">
      <alignment horizontal="center" vertical="center" wrapText="1"/>
    </xf>
    <xf numFmtId="4" fontId="12" fillId="0" borderId="9" xfId="0" applyNumberFormat="1" applyFont="1" applyFill="1" applyBorder="1" applyAlignment="1" applyProtection="1">
      <alignment horizontal="right" vertical="center" wrapText="1"/>
    </xf>
    <xf numFmtId="49" fontId="19" fillId="0" borderId="9" xfId="0" applyNumberFormat="1" applyFont="1" applyFill="1" applyBorder="1" applyAlignment="1" applyProtection="1">
      <alignment horizontal="center" vertical="center" wrapText="1"/>
    </xf>
    <xf numFmtId="49" fontId="15" fillId="0" borderId="9" xfId="0" applyNumberFormat="1" applyFont="1" applyFill="1" applyBorder="1" applyAlignment="1" applyProtection="1">
      <alignment horizontal="center" vertical="center" wrapText="1"/>
    </xf>
    <xf numFmtId="4" fontId="15" fillId="0" borderId="9" xfId="0" applyNumberFormat="1" applyFont="1" applyFill="1" applyBorder="1" applyAlignment="1" applyProtection="1">
      <alignment horizontal="right" vertical="center" wrapText="1"/>
    </xf>
    <xf numFmtId="49" fontId="12" fillId="0" borderId="6" xfId="0" quotePrefix="1" applyNumberFormat="1" applyFont="1" applyFill="1" applyBorder="1" applyAlignment="1" applyProtection="1">
      <alignment horizontal="center" vertical="center" wrapText="1"/>
    </xf>
    <xf numFmtId="4" fontId="14" fillId="0" borderId="9" xfId="0" applyNumberFormat="1" applyFont="1" applyFill="1" applyBorder="1" applyAlignment="1" applyProtection="1">
      <alignment horizontal="center" vertical="center" wrapText="1"/>
    </xf>
    <xf numFmtId="49" fontId="12" fillId="0" borderId="6" xfId="0" quotePrefix="1" applyNumberFormat="1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 applyProtection="1">
      <alignment horizontal="center" vertical="center" wrapText="1"/>
    </xf>
    <xf numFmtId="49" fontId="12" fillId="0" borderId="2" xfId="0" applyNumberFormat="1" applyFont="1" applyFill="1" applyBorder="1" applyAlignment="1" applyProtection="1">
      <alignment horizontal="center" vertical="center" wrapText="1"/>
    </xf>
    <xf numFmtId="49" fontId="12" fillId="0" borderId="8" xfId="0" applyNumberFormat="1" applyFont="1" applyFill="1" applyBorder="1" applyAlignment="1" applyProtection="1">
      <alignment horizontal="center" vertical="center" wrapText="1"/>
    </xf>
    <xf numFmtId="49" fontId="14" fillId="0" borderId="9" xfId="0" applyNumberFormat="1" applyFont="1" applyFill="1" applyBorder="1" applyAlignment="1" applyProtection="1">
      <alignment horizontal="center" vertical="center" wrapText="1"/>
    </xf>
    <xf numFmtId="49" fontId="12" fillId="0" borderId="20" xfId="0" applyNumberFormat="1" applyFont="1" applyFill="1" applyBorder="1" applyAlignment="1" applyProtection="1">
      <alignment horizontal="center" vertical="center" wrapText="1"/>
    </xf>
    <xf numFmtId="49" fontId="12" fillId="0" borderId="2" xfId="0" quotePrefix="1" applyNumberFormat="1" applyFont="1" applyFill="1" applyBorder="1" applyAlignment="1" applyProtection="1">
      <alignment horizontal="center" wrapText="1"/>
    </xf>
    <xf numFmtId="49" fontId="12" fillId="0" borderId="8" xfId="0" applyNumberFormat="1" applyFont="1" applyFill="1" applyBorder="1" applyAlignment="1" applyProtection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139</xdr:row>
      <xdr:rowOff>0</xdr:rowOff>
    </xdr:from>
    <xdr:to>
      <xdr:col>4</xdr:col>
      <xdr:colOff>0</xdr:colOff>
      <xdr:row>140</xdr:row>
      <xdr:rowOff>47625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38499435"/>
          <a:ext cx="6728952" cy="477787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2" y="0"/>
            <a:ext cx="36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l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Начальник </a:t>
            </a:r>
            <a:r>
              <a:rPr lang="ru-RU" sz="1200" b="0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управления</a:t>
            </a:r>
            <a:r>
              <a:rPr lang="ru-RU" sz="1100" b="0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 образования</a:t>
            </a:r>
            <a:endParaRPr lang="ru-RU" sz="11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429" y="0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" name="Text Box 4"/>
          <xdr:cNvSpPr txBox="1">
            <a:spLocks noChangeArrowheads="1"/>
          </xdr:cNvSpPr>
        </xdr:nvSpPr>
        <xdr:spPr bwMode="auto">
          <a:xfrm>
            <a:off x="429" y="92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900" b="0" i="0" u="none" strike="noStrike" baseline="0">
                <a:solidFill>
                  <a:srgbClr val="000000"/>
                </a:solidFill>
                <a:latin typeface="Sans Serif"/>
              </a:rPr>
              <a:t>(</a:t>
            </a:r>
            <a:r>
              <a:rPr lang="ru-RU" sz="900" b="0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подпись</a:t>
            </a:r>
            <a:r>
              <a:rPr lang="ru-RU" sz="900" b="0" i="0" u="none" strike="noStrike" baseline="0">
                <a:solidFill>
                  <a:srgbClr val="000000"/>
                </a:solidFill>
                <a:latin typeface="Sans Serif"/>
              </a:rPr>
              <a:t>)</a:t>
            </a:r>
          </a:p>
        </xdr:txBody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>
            <a:off x="429" y="92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661" y="0"/>
            <a:ext cx="368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200">
                <a:latin typeface="Times New Roman" pitchFamily="18" charset="0"/>
                <a:cs typeface="Times New Roman" pitchFamily="18" charset="0"/>
              </a:rPr>
              <a:t>Н.В.</a:t>
            </a:r>
            <a:r>
              <a:rPr lang="ru-RU" sz="1200" baseline="0">
                <a:latin typeface="Times New Roman" pitchFamily="18" charset="0"/>
                <a:cs typeface="Times New Roman" pitchFamily="18" charset="0"/>
              </a:rPr>
              <a:t> Михайлова</a:t>
            </a:r>
            <a:endParaRPr lang="ru-RU" sz="1200">
              <a:latin typeface="Times New Roman" pitchFamily="18" charset="0"/>
              <a:cs typeface="Times New Roman" pitchFamily="18" charset="0"/>
            </a:endParaRPr>
          </a:p>
        </xdr:txBody>
      </xdr:sp>
      <xdr:sp macro="" textlink="">
        <xdr:nvSpPr>
          <xdr:cNvPr id="8" name="Text Box 7"/>
          <xdr:cNvSpPr txBox="1">
            <a:spLocks noChangeArrowheads="1"/>
          </xdr:cNvSpPr>
        </xdr:nvSpPr>
        <xdr:spPr bwMode="auto">
          <a:xfrm>
            <a:off x="661" y="92"/>
            <a:ext cx="368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900" b="0" i="0" u="none" strike="noStrike" baseline="0">
                <a:solidFill>
                  <a:srgbClr val="000000"/>
                </a:solidFill>
                <a:latin typeface="Sans Serif"/>
              </a:rPr>
              <a:t>(</a:t>
            </a:r>
            <a:r>
              <a:rPr lang="ru-RU" sz="900" b="0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расшифровка</a:t>
            </a:r>
            <a:r>
              <a:rPr lang="ru-RU" sz="900" b="0" i="0" u="none" strike="noStrike" baseline="0">
                <a:solidFill>
                  <a:srgbClr val="000000"/>
                </a:solidFill>
                <a:latin typeface="Sans Serif"/>
              </a:rPr>
              <a:t> </a:t>
            </a:r>
            <a:r>
              <a:rPr lang="ru-RU" sz="900" b="0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подписи</a:t>
            </a:r>
            <a:r>
              <a:rPr lang="ru-RU" sz="900" b="0" i="0" u="none" strike="noStrike" baseline="0">
                <a:solidFill>
                  <a:srgbClr val="000000"/>
                </a:solidFill>
                <a:latin typeface="Sans Serif"/>
              </a:rPr>
              <a:t>)</a:t>
            </a:r>
          </a:p>
        </xdr:txBody>
      </xdr:sp>
      <xdr:sp macro="" textlink="">
        <xdr:nvSpPr>
          <xdr:cNvPr id="9" name="Line 8"/>
          <xdr:cNvSpPr>
            <a:spLocks noChangeShapeType="1"/>
          </xdr:cNvSpPr>
        </xdr:nvSpPr>
        <xdr:spPr bwMode="auto">
          <a:xfrm>
            <a:off x="661" y="92"/>
            <a:ext cx="368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</xdr:grpSp>
    <xdr:clientData/>
  </xdr:twoCellAnchor>
  <xdr:twoCellAnchor>
    <xdr:from>
      <xdr:col>0</xdr:col>
      <xdr:colOff>12979</xdr:colOff>
      <xdr:row>140</xdr:row>
      <xdr:rowOff>0</xdr:rowOff>
    </xdr:from>
    <xdr:to>
      <xdr:col>6</xdr:col>
      <xdr:colOff>122903</xdr:colOff>
      <xdr:row>142</xdr:row>
      <xdr:rowOff>145789</xdr:rowOff>
    </xdr:to>
    <xdr:grpSp>
      <xdr:nvGrpSpPr>
        <xdr:cNvPr id="10" name="Group 9"/>
        <xdr:cNvGrpSpPr>
          <a:grpSpLocks/>
        </xdr:cNvGrpSpPr>
      </xdr:nvGrpSpPr>
      <xdr:grpSpPr bwMode="auto">
        <a:xfrm>
          <a:off x="12979" y="38929597"/>
          <a:ext cx="8364924" cy="504257"/>
          <a:chOff x="2" y="0"/>
          <a:chExt cx="1027" cy="184"/>
        </a:xfrm>
      </xdr:grpSpPr>
      <xdr:sp macro="" textlink="">
        <xdr:nvSpPr>
          <xdr:cNvPr id="11" name="Text Box 10"/>
          <xdr:cNvSpPr txBox="1">
            <a:spLocks noChangeArrowheads="1"/>
          </xdr:cNvSpPr>
        </xdr:nvSpPr>
        <xdr:spPr bwMode="auto">
          <a:xfrm>
            <a:off x="2" y="0"/>
            <a:ext cx="36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Исполнитель</a:t>
            </a:r>
          </a:p>
        </xdr:txBody>
      </xdr:sp>
      <xdr:sp macro="" textlink="">
        <xdr:nvSpPr>
          <xdr:cNvPr id="12" name="Text Box 11"/>
          <xdr:cNvSpPr txBox="1">
            <a:spLocks noChangeArrowheads="1"/>
          </xdr:cNvSpPr>
        </xdr:nvSpPr>
        <xdr:spPr bwMode="auto">
          <a:xfrm>
            <a:off x="429" y="0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429" y="92"/>
            <a:ext cx="174" cy="9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900" b="0" i="0" u="none" strike="noStrike" baseline="0">
                <a:solidFill>
                  <a:srgbClr val="000000"/>
                </a:solidFill>
                <a:latin typeface="Sans Serif"/>
              </a:rPr>
              <a:t>(</a:t>
            </a:r>
            <a:r>
              <a:rPr lang="ru-RU" sz="900" b="0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подпись</a:t>
            </a:r>
            <a:r>
              <a:rPr lang="ru-RU" sz="900" b="0" i="0" u="none" strike="noStrike" baseline="0">
                <a:solidFill>
                  <a:srgbClr val="000000"/>
                </a:solidFill>
                <a:latin typeface="Sans Serif"/>
              </a:rPr>
              <a:t>)</a:t>
            </a:r>
          </a:p>
        </xdr:txBody>
      </xdr:sp>
      <xdr:sp macro="" textlink="">
        <xdr:nvSpPr>
          <xdr:cNvPr id="14" name="Line 13"/>
          <xdr:cNvSpPr>
            <a:spLocks noChangeShapeType="1"/>
          </xdr:cNvSpPr>
        </xdr:nvSpPr>
        <xdr:spPr bwMode="auto">
          <a:xfrm>
            <a:off x="429" y="92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  <xdr:sp macro="" textlink="">
        <xdr:nvSpPr>
          <xdr:cNvPr id="15" name="Text Box 14"/>
          <xdr:cNvSpPr txBox="1">
            <a:spLocks noChangeArrowheads="1"/>
          </xdr:cNvSpPr>
        </xdr:nvSpPr>
        <xdr:spPr bwMode="auto">
          <a:xfrm>
            <a:off x="661" y="0"/>
            <a:ext cx="368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200">
                <a:latin typeface="Times New Roman" pitchFamily="18" charset="0"/>
                <a:cs typeface="Times New Roman" pitchFamily="18" charset="0"/>
              </a:rPr>
              <a:t>Н.Г.Новикова</a:t>
            </a:r>
          </a:p>
        </xdr:txBody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661" y="92"/>
            <a:ext cx="368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900" b="0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(расшифровка подписи</a:t>
            </a:r>
            <a:r>
              <a:rPr lang="ru-RU" sz="900" b="0" i="0" u="none" strike="noStrike" baseline="0">
                <a:solidFill>
                  <a:srgbClr val="000000"/>
                </a:solidFill>
                <a:latin typeface="Sans Serif"/>
              </a:rPr>
              <a:t>)</a:t>
            </a:r>
          </a:p>
        </xdr:txBody>
      </xdr:sp>
      <xdr:sp macro="" textlink="">
        <xdr:nvSpPr>
          <xdr:cNvPr id="17" name="Line 16"/>
          <xdr:cNvSpPr>
            <a:spLocks noChangeShapeType="1"/>
          </xdr:cNvSpPr>
        </xdr:nvSpPr>
        <xdr:spPr bwMode="auto">
          <a:xfrm>
            <a:off x="661" y="92"/>
            <a:ext cx="368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R158"/>
  <sheetViews>
    <sheetView tabSelected="1" view="pageBreakPreview" topLeftCell="B43" zoomScale="93" zoomScaleNormal="100" zoomScaleSheetLayoutView="93" workbookViewId="0">
      <selection activeCell="S18" sqref="S17:S18"/>
    </sheetView>
  </sheetViews>
  <sheetFormatPr defaultRowHeight="12.75" x14ac:dyDescent="0.2"/>
  <cols>
    <col min="1" max="1" width="27" customWidth="1"/>
    <col min="2" max="2" width="52.28515625" customWidth="1"/>
    <col min="3" max="3" width="13.42578125" customWidth="1"/>
    <col min="4" max="4" width="8.28515625" customWidth="1"/>
    <col min="5" max="5" width="14.28515625" customWidth="1"/>
    <col min="6" max="6" width="8.5703125" customWidth="1"/>
    <col min="7" max="7" width="11.42578125" customWidth="1"/>
    <col min="8" max="8" width="19.140625" style="11" customWidth="1"/>
    <col min="9" max="9" width="19.7109375" customWidth="1"/>
    <col min="10" max="10" width="19.42578125" hidden="1" customWidth="1"/>
    <col min="11" max="11" width="17.5703125" hidden="1" customWidth="1"/>
    <col min="12" max="12" width="18.42578125" hidden="1" customWidth="1"/>
    <col min="13" max="13" width="19.140625" hidden="1" customWidth="1"/>
    <col min="14" max="14" width="18.7109375" customWidth="1"/>
    <col min="15" max="15" width="11.28515625" customWidth="1"/>
  </cols>
  <sheetData>
    <row r="1" spans="1:13" s="2" customFormat="1" ht="36.75" customHeight="1" x14ac:dyDescent="0.3">
      <c r="A1" s="116" t="s">
        <v>0</v>
      </c>
      <c r="B1" s="116"/>
      <c r="C1" s="1" t="s">
        <v>1</v>
      </c>
      <c r="D1" s="1"/>
      <c r="E1" s="1"/>
      <c r="F1" s="1"/>
      <c r="G1" s="1"/>
      <c r="H1" s="76"/>
      <c r="I1" s="1"/>
      <c r="J1" s="1"/>
      <c r="K1" s="1"/>
      <c r="L1" s="1"/>
      <c r="M1" s="1"/>
    </row>
    <row r="2" spans="1:13" s="2" customFormat="1" ht="39" customHeight="1" x14ac:dyDescent="0.3">
      <c r="A2" s="117" t="s">
        <v>2</v>
      </c>
      <c r="B2" s="117"/>
      <c r="C2" s="3" t="s">
        <v>3</v>
      </c>
      <c r="D2" s="4"/>
      <c r="E2" s="4"/>
      <c r="F2" s="4"/>
      <c r="G2" s="4"/>
      <c r="H2" s="77"/>
      <c r="I2" s="4"/>
      <c r="J2" s="4"/>
      <c r="K2" s="4"/>
      <c r="L2" s="4"/>
      <c r="M2" s="4"/>
    </row>
    <row r="3" spans="1:13" s="2" customFormat="1" ht="14.25" customHeight="1" x14ac:dyDescent="0.25">
      <c r="A3" s="5"/>
      <c r="B3" s="5"/>
      <c r="C3" s="5"/>
      <c r="D3" s="5"/>
      <c r="E3" s="5"/>
      <c r="F3" s="5"/>
      <c r="G3" s="5"/>
      <c r="H3" s="78"/>
      <c r="I3" s="5"/>
      <c r="J3" s="5"/>
      <c r="K3" s="5"/>
      <c r="L3" s="5"/>
      <c r="M3" s="5"/>
    </row>
    <row r="4" spans="1:13" ht="21" customHeight="1" x14ac:dyDescent="0.3">
      <c r="A4" s="118" t="s">
        <v>92</v>
      </c>
      <c r="B4" s="118"/>
      <c r="C4" s="118"/>
      <c r="D4" s="118"/>
      <c r="E4" s="118"/>
      <c r="F4" s="118"/>
      <c r="G4" s="118"/>
      <c r="H4" s="118"/>
      <c r="I4" s="118"/>
      <c r="J4" s="6"/>
      <c r="K4" s="6"/>
      <c r="L4" s="6"/>
      <c r="M4" s="6"/>
    </row>
    <row r="5" spans="1:13" ht="12.75" customHeight="1" x14ac:dyDescent="0.2">
      <c r="A5" s="7"/>
      <c r="B5" s="8"/>
      <c r="C5" s="8"/>
      <c r="D5" s="8"/>
      <c r="E5" s="8"/>
      <c r="F5" s="8"/>
      <c r="G5" s="8"/>
      <c r="H5" s="79"/>
      <c r="I5" s="8"/>
      <c r="J5" s="8"/>
      <c r="K5" s="8"/>
      <c r="L5" s="8"/>
      <c r="M5" s="8"/>
    </row>
    <row r="6" spans="1:13" ht="19.5" customHeight="1" x14ac:dyDescent="0.3">
      <c r="A6" s="119" t="s">
        <v>4</v>
      </c>
      <c r="B6" s="119"/>
      <c r="C6" s="119"/>
      <c r="D6" s="119"/>
      <c r="E6" s="119"/>
      <c r="F6" s="119"/>
      <c r="G6" s="119"/>
      <c r="H6" s="119"/>
      <c r="I6" s="119"/>
      <c r="J6" s="9"/>
      <c r="K6" s="9"/>
      <c r="L6" s="9"/>
      <c r="M6" s="9"/>
    </row>
    <row r="7" spans="1:13" s="11" customFormat="1" ht="20.25" x14ac:dyDescent="0.3">
      <c r="A7" s="120" t="s">
        <v>110</v>
      </c>
      <c r="B7" s="121"/>
      <c r="C7" s="121"/>
      <c r="D7" s="121"/>
      <c r="E7" s="121"/>
      <c r="F7" s="121"/>
      <c r="G7" s="121"/>
      <c r="H7" s="121"/>
      <c r="I7" s="121"/>
      <c r="J7" s="10"/>
      <c r="K7" s="10"/>
      <c r="L7" s="10"/>
      <c r="M7" s="10"/>
    </row>
    <row r="8" spans="1:13" ht="6" customHeight="1" x14ac:dyDescent="0.2">
      <c r="A8" s="125"/>
      <c r="B8" s="126"/>
      <c r="C8" s="126"/>
      <c r="D8" s="126"/>
      <c r="E8" s="126"/>
      <c r="F8" s="126"/>
      <c r="G8" s="126"/>
      <c r="H8" s="126"/>
      <c r="I8" s="126"/>
      <c r="J8" s="12"/>
      <c r="K8" s="12"/>
      <c r="L8" s="12"/>
      <c r="M8" s="12"/>
    </row>
    <row r="9" spans="1:13" ht="14.25" customHeight="1" x14ac:dyDescent="0.2">
      <c r="A9" s="13" t="s">
        <v>5</v>
      </c>
      <c r="B9" s="14"/>
      <c r="C9" s="14"/>
      <c r="D9" s="14"/>
      <c r="E9" s="14"/>
      <c r="F9" s="14"/>
      <c r="G9" s="14"/>
      <c r="H9" s="80"/>
      <c r="I9" s="14"/>
      <c r="J9" s="14"/>
      <c r="K9" s="14"/>
      <c r="L9" s="14"/>
      <c r="M9" s="14"/>
    </row>
    <row r="10" spans="1:13" ht="17.25" customHeight="1" x14ac:dyDescent="0.2">
      <c r="A10" s="127" t="s">
        <v>6</v>
      </c>
      <c r="B10" s="106" t="s">
        <v>7</v>
      </c>
      <c r="C10" s="106" t="s">
        <v>8</v>
      </c>
      <c r="D10" s="106" t="s">
        <v>9</v>
      </c>
      <c r="E10" s="106" t="s">
        <v>53</v>
      </c>
      <c r="F10" s="106" t="s">
        <v>10</v>
      </c>
      <c r="G10" s="106" t="s">
        <v>11</v>
      </c>
      <c r="H10" s="122" t="s">
        <v>111</v>
      </c>
      <c r="I10" s="123"/>
      <c r="J10" s="122">
        <v>2024</v>
      </c>
      <c r="K10" s="123"/>
      <c r="L10" s="122">
        <v>2025</v>
      </c>
      <c r="M10" s="123"/>
    </row>
    <row r="11" spans="1:13" ht="56.25" customHeight="1" x14ac:dyDescent="0.2">
      <c r="A11" s="128"/>
      <c r="B11" s="124"/>
      <c r="C11" s="124"/>
      <c r="D11" s="124"/>
      <c r="E11" s="124"/>
      <c r="F11" s="124"/>
      <c r="G11" s="124"/>
      <c r="H11" s="81" t="s">
        <v>12</v>
      </c>
      <c r="I11" s="15" t="s">
        <v>13</v>
      </c>
      <c r="J11" s="15" t="s">
        <v>12</v>
      </c>
      <c r="K11" s="15" t="s">
        <v>13</v>
      </c>
      <c r="L11" s="15" t="s">
        <v>12</v>
      </c>
      <c r="M11" s="15" t="s">
        <v>13</v>
      </c>
    </row>
    <row r="12" spans="1:13" ht="43.5" customHeight="1" x14ac:dyDescent="0.2">
      <c r="A12" s="106"/>
      <c r="B12" s="108" t="s">
        <v>113</v>
      </c>
      <c r="C12" s="108" t="s">
        <v>114</v>
      </c>
      <c r="D12" s="108" t="s">
        <v>32</v>
      </c>
      <c r="E12" s="108"/>
      <c r="F12" s="18"/>
      <c r="G12" s="27" t="s">
        <v>115</v>
      </c>
      <c r="H12" s="30">
        <v>15000</v>
      </c>
      <c r="I12" s="103"/>
      <c r="J12" s="30">
        <v>15000</v>
      </c>
      <c r="K12" s="103"/>
      <c r="L12" s="30">
        <v>15000</v>
      </c>
      <c r="M12" s="103"/>
    </row>
    <row r="13" spans="1:13" ht="36" customHeight="1" x14ac:dyDescent="0.2">
      <c r="A13" s="107"/>
      <c r="B13" s="109"/>
      <c r="C13" s="109"/>
      <c r="D13" s="109"/>
      <c r="E13" s="109"/>
      <c r="F13" s="18" t="s">
        <v>21</v>
      </c>
      <c r="G13" s="18" t="s">
        <v>25</v>
      </c>
      <c r="H13" s="30"/>
      <c r="I13" s="104">
        <v>15000</v>
      </c>
      <c r="J13" s="28"/>
      <c r="K13" s="104">
        <v>15000</v>
      </c>
      <c r="L13" s="28"/>
      <c r="M13" s="104">
        <v>15000</v>
      </c>
    </row>
    <row r="14" spans="1:13" ht="21.75" customHeight="1" thickBot="1" x14ac:dyDescent="0.25">
      <c r="A14" s="35"/>
      <c r="B14" s="35"/>
      <c r="C14" s="35" t="s">
        <v>114</v>
      </c>
      <c r="D14" s="35"/>
      <c r="E14" s="35"/>
      <c r="F14" s="35"/>
      <c r="G14" s="35"/>
      <c r="H14" s="23">
        <f>H12</f>
        <v>15000</v>
      </c>
      <c r="I14" s="23">
        <f>I13</f>
        <v>15000</v>
      </c>
      <c r="J14" s="23">
        <f t="shared" ref="J14:L14" si="0">J12</f>
        <v>15000</v>
      </c>
      <c r="K14" s="23">
        <f>K13</f>
        <v>15000</v>
      </c>
      <c r="L14" s="23">
        <f t="shared" si="0"/>
        <v>15000</v>
      </c>
      <c r="M14" s="23">
        <f>M13</f>
        <v>15000</v>
      </c>
    </row>
    <row r="15" spans="1:13" ht="15.95" customHeight="1" x14ac:dyDescent="0.2">
      <c r="A15" s="26"/>
      <c r="B15" s="114" t="s">
        <v>112</v>
      </c>
      <c r="C15" s="110" t="s">
        <v>84</v>
      </c>
      <c r="D15" s="110" t="s">
        <v>14</v>
      </c>
      <c r="E15" s="97"/>
      <c r="F15" s="98"/>
      <c r="G15" s="100" t="s">
        <v>15</v>
      </c>
      <c r="H15" s="101">
        <v>2460000</v>
      </c>
      <c r="I15" s="102"/>
      <c r="J15" s="101">
        <v>2460000</v>
      </c>
      <c r="K15" s="102"/>
      <c r="L15" s="101">
        <v>2460000</v>
      </c>
      <c r="M15" s="102"/>
    </row>
    <row r="16" spans="1:13" ht="15.95" customHeight="1" x14ac:dyDescent="0.2">
      <c r="A16" s="17" t="s">
        <v>102</v>
      </c>
      <c r="B16" s="114"/>
      <c r="C16" s="110"/>
      <c r="D16" s="110"/>
      <c r="E16" s="16"/>
      <c r="F16" s="19" t="s">
        <v>21</v>
      </c>
      <c r="G16" s="19" t="s">
        <v>29</v>
      </c>
      <c r="H16" s="82"/>
      <c r="I16" s="29">
        <v>160000</v>
      </c>
      <c r="J16" s="82"/>
      <c r="K16" s="29">
        <v>160000</v>
      </c>
      <c r="L16" s="82"/>
      <c r="M16" s="29">
        <v>160000</v>
      </c>
    </row>
    <row r="17" spans="1:18" ht="15.95" customHeight="1" x14ac:dyDescent="0.2">
      <c r="A17" s="17" t="s">
        <v>102</v>
      </c>
      <c r="B17" s="71"/>
      <c r="C17" s="109"/>
      <c r="D17" s="109"/>
      <c r="E17" s="70"/>
      <c r="F17" s="69" t="s">
        <v>21</v>
      </c>
      <c r="G17" s="69" t="s">
        <v>26</v>
      </c>
      <c r="H17" s="82"/>
      <c r="I17" s="72">
        <v>2300000</v>
      </c>
      <c r="J17" s="82"/>
      <c r="K17" s="72">
        <v>2300000</v>
      </c>
      <c r="L17" s="82"/>
      <c r="M17" s="72">
        <v>2300000</v>
      </c>
    </row>
    <row r="18" spans="1:18" ht="24" customHeight="1" thickBot="1" x14ac:dyDescent="0.25">
      <c r="A18" s="21"/>
      <c r="B18" s="22"/>
      <c r="C18" s="22" t="s">
        <v>84</v>
      </c>
      <c r="D18" s="22"/>
      <c r="E18" s="22"/>
      <c r="F18" s="22"/>
      <c r="G18" s="22"/>
      <c r="H18" s="23">
        <f>H15</f>
        <v>2460000</v>
      </c>
      <c r="I18" s="24">
        <f>I16+I17</f>
        <v>2460000</v>
      </c>
      <c r="J18" s="24">
        <f>J15</f>
        <v>2460000</v>
      </c>
      <c r="K18" s="24">
        <f>K16+K17</f>
        <v>2460000</v>
      </c>
      <c r="L18" s="24">
        <f>L15</f>
        <v>2460000</v>
      </c>
      <c r="M18" s="24">
        <f>M16+M17</f>
        <v>2460000</v>
      </c>
    </row>
    <row r="19" spans="1:18" ht="15.95" customHeight="1" x14ac:dyDescent="0.2">
      <c r="A19" s="26"/>
      <c r="B19" s="114" t="s">
        <v>85</v>
      </c>
      <c r="C19" s="115" t="s">
        <v>98</v>
      </c>
      <c r="D19" s="115" t="s">
        <v>14</v>
      </c>
      <c r="E19" s="70"/>
      <c r="F19" s="18"/>
      <c r="G19" s="27" t="s">
        <v>16</v>
      </c>
      <c r="H19" s="30">
        <v>600000</v>
      </c>
      <c r="I19" s="28"/>
      <c r="J19" s="30">
        <v>600000</v>
      </c>
      <c r="K19" s="28"/>
      <c r="L19" s="30">
        <v>600000</v>
      </c>
      <c r="M19" s="28"/>
    </row>
    <row r="20" spans="1:18" ht="15.95" customHeight="1" x14ac:dyDescent="0.2">
      <c r="A20" s="17" t="s">
        <v>102</v>
      </c>
      <c r="B20" s="114"/>
      <c r="C20" s="110"/>
      <c r="D20" s="110"/>
      <c r="E20" s="70"/>
      <c r="F20" s="75" t="s">
        <v>54</v>
      </c>
      <c r="G20" s="18" t="s">
        <v>22</v>
      </c>
      <c r="H20" s="82"/>
      <c r="I20" s="29">
        <v>25000</v>
      </c>
      <c r="J20" s="20"/>
      <c r="K20" s="29">
        <v>25000</v>
      </c>
      <c r="L20" s="20"/>
      <c r="M20" s="29">
        <v>25000</v>
      </c>
    </row>
    <row r="21" spans="1:18" ht="15.95" customHeight="1" x14ac:dyDescent="0.2">
      <c r="A21" s="17" t="s">
        <v>102</v>
      </c>
      <c r="B21" s="114"/>
      <c r="C21" s="110"/>
      <c r="D21" s="110"/>
      <c r="E21" s="70"/>
      <c r="F21" s="75" t="s">
        <v>54</v>
      </c>
      <c r="G21" s="18" t="s">
        <v>23</v>
      </c>
      <c r="H21" s="82"/>
      <c r="I21" s="29">
        <v>25000</v>
      </c>
      <c r="J21" s="20"/>
      <c r="K21" s="29">
        <v>25000</v>
      </c>
      <c r="L21" s="20"/>
      <c r="M21" s="29">
        <v>25000</v>
      </c>
    </row>
    <row r="22" spans="1:18" ht="15.95" customHeight="1" x14ac:dyDescent="0.2">
      <c r="A22" s="17"/>
      <c r="B22" s="99"/>
      <c r="C22" s="110"/>
      <c r="D22" s="110"/>
      <c r="E22" s="97"/>
      <c r="F22" s="96" t="s">
        <v>21</v>
      </c>
      <c r="G22" s="96" t="s">
        <v>25</v>
      </c>
      <c r="H22" s="82"/>
      <c r="I22" s="72">
        <v>500000</v>
      </c>
      <c r="J22" s="20"/>
      <c r="K22" s="72">
        <v>500000</v>
      </c>
      <c r="L22" s="20"/>
      <c r="M22" s="72">
        <v>500000</v>
      </c>
    </row>
    <row r="23" spans="1:18" ht="15.95" customHeight="1" x14ac:dyDescent="0.2">
      <c r="A23" s="17" t="s">
        <v>102</v>
      </c>
      <c r="B23" s="93"/>
      <c r="C23" s="110"/>
      <c r="D23" s="110"/>
      <c r="E23" s="92"/>
      <c r="F23" s="91" t="s">
        <v>21</v>
      </c>
      <c r="G23" s="91" t="s">
        <v>29</v>
      </c>
      <c r="H23" s="82"/>
      <c r="I23" s="72">
        <v>50000</v>
      </c>
      <c r="J23" s="20"/>
      <c r="K23" s="72">
        <v>50000</v>
      </c>
      <c r="L23" s="20"/>
      <c r="M23" s="72">
        <v>50000</v>
      </c>
    </row>
    <row r="24" spans="1:18" ht="22.5" customHeight="1" thickBot="1" x14ac:dyDescent="0.25">
      <c r="A24" s="21"/>
      <c r="B24" s="22"/>
      <c r="C24" s="22" t="s">
        <v>98</v>
      </c>
      <c r="D24" s="22"/>
      <c r="E24" s="22"/>
      <c r="F24" s="22"/>
      <c r="G24" s="22"/>
      <c r="H24" s="23">
        <f>H19</f>
        <v>600000</v>
      </c>
      <c r="I24" s="24">
        <f>I20+I21+I22+I23</f>
        <v>600000</v>
      </c>
      <c r="J24" s="24">
        <f>J19</f>
        <v>600000</v>
      </c>
      <c r="K24" s="24">
        <f>K20+K21+K22+K23</f>
        <v>600000</v>
      </c>
      <c r="L24" s="24">
        <f>L19</f>
        <v>600000</v>
      </c>
      <c r="M24" s="24">
        <f>M20+M21+M22+M23</f>
        <v>600000</v>
      </c>
    </row>
    <row r="25" spans="1:18" ht="15.95" customHeight="1" x14ac:dyDescent="0.2">
      <c r="A25" s="88"/>
      <c r="B25" s="87"/>
      <c r="C25" s="87"/>
      <c r="D25" s="87"/>
      <c r="E25" s="87"/>
      <c r="F25" s="33"/>
      <c r="G25" s="27" t="s">
        <v>15</v>
      </c>
      <c r="H25" s="30">
        <v>50000</v>
      </c>
      <c r="I25" s="45"/>
      <c r="J25" s="30">
        <v>50000</v>
      </c>
      <c r="K25" s="45"/>
      <c r="L25" s="30">
        <v>50000</v>
      </c>
      <c r="M25" s="34"/>
    </row>
    <row r="26" spans="1:18" ht="16.5" customHeight="1" x14ac:dyDescent="0.2">
      <c r="A26" s="32"/>
      <c r="B26" s="110" t="s">
        <v>85</v>
      </c>
      <c r="C26" s="110" t="s">
        <v>55</v>
      </c>
      <c r="D26" s="110" t="s">
        <v>32</v>
      </c>
      <c r="E26" s="16"/>
      <c r="F26" s="33"/>
      <c r="G26" s="27" t="s">
        <v>16</v>
      </c>
      <c r="H26" s="30">
        <v>250000</v>
      </c>
      <c r="I26" s="45"/>
      <c r="J26" s="30">
        <v>250000</v>
      </c>
      <c r="K26" s="45"/>
      <c r="L26" s="30">
        <v>250000</v>
      </c>
      <c r="M26" s="34"/>
      <c r="R26" s="13"/>
    </row>
    <row r="27" spans="1:18" ht="15.95" customHeight="1" x14ac:dyDescent="0.2">
      <c r="A27" s="17" t="s">
        <v>102</v>
      </c>
      <c r="B27" s="110"/>
      <c r="C27" s="110"/>
      <c r="D27" s="110"/>
      <c r="E27" s="16"/>
      <c r="F27" s="18" t="s">
        <v>54</v>
      </c>
      <c r="G27" s="18" t="s">
        <v>22</v>
      </c>
      <c r="H27" s="45"/>
      <c r="I27" s="95">
        <v>140000</v>
      </c>
      <c r="J27" s="45"/>
      <c r="K27" s="95">
        <v>140000</v>
      </c>
      <c r="L27" s="45"/>
      <c r="M27" s="95">
        <v>140000</v>
      </c>
      <c r="N27" s="25"/>
    </row>
    <row r="28" spans="1:18" ht="15.95" customHeight="1" x14ac:dyDescent="0.2">
      <c r="A28" s="17" t="s">
        <v>102</v>
      </c>
      <c r="B28" s="110"/>
      <c r="C28" s="110"/>
      <c r="D28" s="110"/>
      <c r="E28" s="16"/>
      <c r="F28" s="18" t="s">
        <v>54</v>
      </c>
      <c r="G28" s="18" t="s">
        <v>23</v>
      </c>
      <c r="H28" s="45"/>
      <c r="I28" s="95">
        <v>100000</v>
      </c>
      <c r="J28" s="45"/>
      <c r="K28" s="95">
        <v>100000</v>
      </c>
      <c r="L28" s="45"/>
      <c r="M28" s="95">
        <v>100000</v>
      </c>
    </row>
    <row r="29" spans="1:18" ht="15.95" customHeight="1" x14ac:dyDescent="0.2">
      <c r="A29" s="17" t="s">
        <v>102</v>
      </c>
      <c r="B29" s="110"/>
      <c r="C29" s="110"/>
      <c r="D29" s="110"/>
      <c r="E29" s="92"/>
      <c r="F29" s="18" t="s">
        <v>21</v>
      </c>
      <c r="G29" s="18" t="s">
        <v>100</v>
      </c>
      <c r="H29" s="45"/>
      <c r="I29" s="95">
        <v>10000</v>
      </c>
      <c r="J29" s="45"/>
      <c r="K29" s="95">
        <v>10000</v>
      </c>
      <c r="L29" s="45"/>
      <c r="M29" s="95">
        <v>10000</v>
      </c>
    </row>
    <row r="30" spans="1:18" ht="15.95" customHeight="1" x14ac:dyDescent="0.2">
      <c r="A30" s="17" t="s">
        <v>102</v>
      </c>
      <c r="B30" s="110"/>
      <c r="C30" s="110"/>
      <c r="D30" s="110"/>
      <c r="E30" s="92"/>
      <c r="F30" s="18"/>
      <c r="G30" s="18"/>
      <c r="H30" s="45"/>
      <c r="I30" s="95"/>
      <c r="J30" s="45"/>
      <c r="K30" s="95"/>
      <c r="L30" s="45"/>
      <c r="M30" s="95"/>
    </row>
    <row r="31" spans="1:18" ht="15.95" customHeight="1" x14ac:dyDescent="0.2">
      <c r="A31" s="17" t="s">
        <v>103</v>
      </c>
      <c r="B31" s="110"/>
      <c r="C31" s="110"/>
      <c r="D31" s="110"/>
      <c r="E31" s="73"/>
      <c r="F31" s="18" t="s">
        <v>17</v>
      </c>
      <c r="G31" s="18" t="s">
        <v>18</v>
      </c>
      <c r="H31" s="45"/>
      <c r="I31" s="95">
        <v>30000</v>
      </c>
      <c r="J31" s="45"/>
      <c r="K31" s="95">
        <v>30000</v>
      </c>
      <c r="L31" s="45"/>
      <c r="M31" s="95">
        <v>30000</v>
      </c>
    </row>
    <row r="32" spans="1:18" ht="15.95" customHeight="1" x14ac:dyDescent="0.2">
      <c r="A32" s="17" t="s">
        <v>103</v>
      </c>
      <c r="B32" s="110"/>
      <c r="C32" s="110"/>
      <c r="D32" s="110"/>
      <c r="E32" s="70"/>
      <c r="F32" s="18" t="s">
        <v>19</v>
      </c>
      <c r="G32" s="18" t="s">
        <v>20</v>
      </c>
      <c r="H32" s="45"/>
      <c r="I32" s="95">
        <v>10000</v>
      </c>
      <c r="J32" s="34"/>
      <c r="K32" s="95">
        <v>10000</v>
      </c>
      <c r="L32" s="34"/>
      <c r="M32" s="95">
        <v>10000</v>
      </c>
    </row>
    <row r="33" spans="1:15" ht="15.95" customHeight="1" x14ac:dyDescent="0.2">
      <c r="A33" s="17" t="s">
        <v>102</v>
      </c>
      <c r="B33" s="109"/>
      <c r="C33" s="109"/>
      <c r="D33" s="109"/>
      <c r="E33" s="70"/>
      <c r="F33" s="18" t="s">
        <v>21</v>
      </c>
      <c r="G33" s="18" t="s">
        <v>29</v>
      </c>
      <c r="H33" s="45"/>
      <c r="I33" s="95">
        <v>10000</v>
      </c>
      <c r="J33" s="34"/>
      <c r="K33" s="95">
        <v>10000</v>
      </c>
      <c r="L33" s="34"/>
      <c r="M33" s="95">
        <v>10000</v>
      </c>
    </row>
    <row r="34" spans="1:15" ht="15.95" customHeight="1" x14ac:dyDescent="0.2">
      <c r="A34" s="35"/>
      <c r="B34" s="35"/>
      <c r="C34" s="35" t="s">
        <v>55</v>
      </c>
      <c r="D34" s="35"/>
      <c r="E34" s="35"/>
      <c r="F34" s="35"/>
      <c r="G34" s="35"/>
      <c r="H34" s="36">
        <f>H25+H26</f>
        <v>300000</v>
      </c>
      <c r="I34" s="36">
        <f>I27+I28+I31+I32+I33+I29+I30</f>
        <v>300000</v>
      </c>
      <c r="J34" s="36">
        <f>J25+J26</f>
        <v>300000</v>
      </c>
      <c r="K34" s="36">
        <f>K27+K28+K31+K32+K33+K29+K30</f>
        <v>300000</v>
      </c>
      <c r="L34" s="36">
        <f>L25+L26</f>
        <v>300000</v>
      </c>
      <c r="M34" s="36">
        <f>M27+M28+M31+M32+M33+M29+M30</f>
        <v>300000</v>
      </c>
      <c r="O34" s="25">
        <f>I34-H34</f>
        <v>0</v>
      </c>
    </row>
    <row r="35" spans="1:15" s="40" customFormat="1" ht="15.95" customHeight="1" x14ac:dyDescent="0.2">
      <c r="A35" s="37" t="s">
        <v>35</v>
      </c>
      <c r="B35" s="37"/>
      <c r="C35" s="38"/>
      <c r="D35" s="37"/>
      <c r="E35" s="37"/>
      <c r="F35" s="37"/>
      <c r="G35" s="37"/>
      <c r="H35" s="39">
        <f>H18+H24+H34+H14</f>
        <v>3375000</v>
      </c>
      <c r="I35" s="39">
        <f t="shared" ref="I35:M35" si="1">I18+I24+I34+I14</f>
        <v>3375000</v>
      </c>
      <c r="J35" s="39">
        <f t="shared" si="1"/>
        <v>3375000</v>
      </c>
      <c r="K35" s="39">
        <f t="shared" si="1"/>
        <v>3375000</v>
      </c>
      <c r="L35" s="39">
        <f t="shared" si="1"/>
        <v>3375000</v>
      </c>
      <c r="M35" s="39">
        <f t="shared" si="1"/>
        <v>3375000</v>
      </c>
    </row>
    <row r="36" spans="1:15" ht="15.95" customHeight="1" x14ac:dyDescent="0.2">
      <c r="A36" s="32"/>
      <c r="B36" s="108" t="s">
        <v>62</v>
      </c>
      <c r="C36" s="111" t="s">
        <v>57</v>
      </c>
      <c r="D36" s="108" t="s">
        <v>14</v>
      </c>
      <c r="E36" s="142" t="s">
        <v>56</v>
      </c>
      <c r="F36" s="89"/>
      <c r="G36" s="43" t="s">
        <v>15</v>
      </c>
      <c r="H36" s="30">
        <v>1212410</v>
      </c>
      <c r="I36" s="31"/>
      <c r="J36" s="30">
        <v>1212410</v>
      </c>
      <c r="K36" s="31"/>
      <c r="L36" s="30">
        <v>1212410</v>
      </c>
      <c r="M36" s="31"/>
      <c r="N36" s="25"/>
    </row>
    <row r="37" spans="1:15" ht="15.95" customHeight="1" x14ac:dyDescent="0.2">
      <c r="A37" s="17" t="s">
        <v>104</v>
      </c>
      <c r="B37" s="110"/>
      <c r="C37" s="112"/>
      <c r="D37" s="110"/>
      <c r="E37" s="143"/>
      <c r="F37" s="90" t="s">
        <v>21</v>
      </c>
      <c r="G37" s="90" t="s">
        <v>34</v>
      </c>
      <c r="H37" s="31"/>
      <c r="I37" s="31"/>
      <c r="J37" s="31"/>
      <c r="K37" s="31"/>
      <c r="L37" s="31"/>
      <c r="M37" s="31"/>
    </row>
    <row r="38" spans="1:15" ht="15.95" customHeight="1" x14ac:dyDescent="0.2">
      <c r="A38" s="17" t="s">
        <v>104</v>
      </c>
      <c r="B38" s="110"/>
      <c r="C38" s="112"/>
      <c r="D38" s="110"/>
      <c r="E38" s="143"/>
      <c r="F38" s="90" t="s">
        <v>21</v>
      </c>
      <c r="G38" s="90" t="s">
        <v>25</v>
      </c>
      <c r="H38" s="31"/>
      <c r="I38" s="31"/>
      <c r="J38" s="31"/>
      <c r="K38" s="31"/>
      <c r="L38" s="31"/>
      <c r="M38" s="31"/>
    </row>
    <row r="39" spans="1:15" ht="15.95" customHeight="1" x14ac:dyDescent="0.2">
      <c r="A39" s="17" t="s">
        <v>104</v>
      </c>
      <c r="B39" s="110"/>
      <c r="C39" s="112"/>
      <c r="D39" s="110"/>
      <c r="E39" s="143"/>
      <c r="F39" s="90" t="s">
        <v>21</v>
      </c>
      <c r="G39" s="90" t="s">
        <v>26</v>
      </c>
      <c r="H39" s="31"/>
      <c r="I39" s="31"/>
      <c r="J39" s="31"/>
      <c r="K39" s="31"/>
      <c r="L39" s="31"/>
      <c r="M39" s="31"/>
    </row>
    <row r="40" spans="1:15" ht="15.95" customHeight="1" x14ac:dyDescent="0.2">
      <c r="A40" s="17" t="s">
        <v>104</v>
      </c>
      <c r="B40" s="110"/>
      <c r="C40" s="112"/>
      <c r="D40" s="110"/>
      <c r="E40" s="143"/>
      <c r="F40" s="90" t="s">
        <v>21</v>
      </c>
      <c r="G40" s="90" t="s">
        <v>27</v>
      </c>
      <c r="H40" s="31"/>
      <c r="I40" s="31"/>
      <c r="J40" s="31"/>
      <c r="K40" s="31"/>
      <c r="L40" s="31"/>
      <c r="M40" s="31"/>
    </row>
    <row r="41" spans="1:15" ht="15.95" customHeight="1" x14ac:dyDescent="0.2">
      <c r="A41" s="17" t="s">
        <v>104</v>
      </c>
      <c r="B41" s="110"/>
      <c r="C41" s="112"/>
      <c r="D41" s="110"/>
      <c r="E41" s="143"/>
      <c r="F41" s="90" t="s">
        <v>21</v>
      </c>
      <c r="G41" s="90" t="s">
        <v>28</v>
      </c>
      <c r="H41" s="31"/>
      <c r="I41" s="31"/>
      <c r="J41" s="31"/>
      <c r="K41" s="31"/>
      <c r="L41" s="31"/>
      <c r="M41" s="31"/>
    </row>
    <row r="42" spans="1:15" ht="15.95" customHeight="1" x14ac:dyDescent="0.2">
      <c r="A42" s="17"/>
      <c r="B42" s="110"/>
      <c r="C42" s="112"/>
      <c r="D42" s="110"/>
      <c r="E42" s="143"/>
      <c r="F42" s="90" t="s">
        <v>21</v>
      </c>
      <c r="G42" s="90" t="s">
        <v>116</v>
      </c>
      <c r="H42" s="31"/>
      <c r="I42" s="31"/>
      <c r="J42" s="31"/>
      <c r="K42" s="31"/>
      <c r="L42" s="31"/>
      <c r="M42" s="31"/>
    </row>
    <row r="43" spans="1:15" ht="15.95" customHeight="1" x14ac:dyDescent="0.2">
      <c r="A43" s="17" t="s">
        <v>104</v>
      </c>
      <c r="B43" s="109"/>
      <c r="C43" s="113"/>
      <c r="D43" s="109"/>
      <c r="E43" s="144"/>
      <c r="F43" s="90" t="s">
        <v>21</v>
      </c>
      <c r="G43" s="90" t="s">
        <v>29</v>
      </c>
      <c r="H43" s="31"/>
      <c r="I43" s="31"/>
      <c r="J43" s="31"/>
      <c r="K43" s="31"/>
      <c r="L43" s="31"/>
      <c r="M43" s="31"/>
    </row>
    <row r="44" spans="1:15" ht="17.25" customHeight="1" x14ac:dyDescent="0.2">
      <c r="A44" s="41"/>
      <c r="B44" s="35"/>
      <c r="C44" s="35" t="s">
        <v>57</v>
      </c>
      <c r="D44" s="35"/>
      <c r="E44" s="35"/>
      <c r="F44" s="35"/>
      <c r="G44" s="35"/>
      <c r="H44" s="36">
        <f>H36</f>
        <v>1212410</v>
      </c>
      <c r="I44" s="36">
        <f>SUM(I37:I43)</f>
        <v>0</v>
      </c>
      <c r="J44" s="36">
        <f>J36</f>
        <v>1212410</v>
      </c>
      <c r="K44" s="36">
        <f>SUM(K37:K43)</f>
        <v>0</v>
      </c>
      <c r="L44" s="36">
        <f>L36</f>
        <v>1212410</v>
      </c>
      <c r="M44" s="36">
        <f>SUM(M37:M43)</f>
        <v>0</v>
      </c>
      <c r="N44" s="25"/>
      <c r="O44" s="25"/>
    </row>
    <row r="45" spans="1:15" ht="17.25" customHeight="1" x14ac:dyDescent="0.2">
      <c r="A45" s="32"/>
      <c r="B45" s="108" t="s">
        <v>63</v>
      </c>
      <c r="C45" s="111" t="s">
        <v>59</v>
      </c>
      <c r="D45" s="108" t="s">
        <v>32</v>
      </c>
      <c r="E45" s="142" t="s">
        <v>58</v>
      </c>
      <c r="F45" s="89"/>
      <c r="G45" s="43" t="s">
        <v>15</v>
      </c>
      <c r="H45" s="30">
        <v>2477280</v>
      </c>
      <c r="I45" s="31"/>
      <c r="J45" s="30">
        <v>2477280</v>
      </c>
      <c r="K45" s="31"/>
      <c r="L45" s="30">
        <v>2477280</v>
      </c>
      <c r="M45" s="31"/>
      <c r="N45" s="25"/>
      <c r="O45" s="25"/>
    </row>
    <row r="46" spans="1:15" ht="17.25" customHeight="1" x14ac:dyDescent="0.2">
      <c r="A46" s="17" t="s">
        <v>104</v>
      </c>
      <c r="B46" s="110"/>
      <c r="C46" s="112"/>
      <c r="D46" s="110"/>
      <c r="E46" s="143"/>
      <c r="F46" s="90" t="s">
        <v>21</v>
      </c>
      <c r="G46" s="90" t="s">
        <v>34</v>
      </c>
      <c r="H46" s="31"/>
      <c r="I46" s="31"/>
      <c r="J46" s="31"/>
      <c r="K46" s="31"/>
      <c r="L46" s="31"/>
      <c r="M46" s="31"/>
      <c r="N46" s="25"/>
      <c r="O46" s="25"/>
    </row>
    <row r="47" spans="1:15" ht="17.25" customHeight="1" x14ac:dyDescent="0.2">
      <c r="A47" s="17" t="s">
        <v>104</v>
      </c>
      <c r="B47" s="110"/>
      <c r="C47" s="112"/>
      <c r="D47" s="110"/>
      <c r="E47" s="143"/>
      <c r="F47" s="90" t="s">
        <v>21</v>
      </c>
      <c r="G47" s="90" t="s">
        <v>25</v>
      </c>
      <c r="H47" s="31"/>
      <c r="I47" s="31"/>
      <c r="J47" s="31"/>
      <c r="K47" s="31"/>
      <c r="L47" s="31"/>
      <c r="M47" s="31"/>
      <c r="N47" s="25"/>
      <c r="O47" s="25"/>
    </row>
    <row r="48" spans="1:15" ht="17.25" customHeight="1" x14ac:dyDescent="0.2">
      <c r="A48" s="17" t="s">
        <v>104</v>
      </c>
      <c r="B48" s="110"/>
      <c r="C48" s="112"/>
      <c r="D48" s="110"/>
      <c r="E48" s="143"/>
      <c r="F48" s="90" t="s">
        <v>21</v>
      </c>
      <c r="G48" s="90" t="s">
        <v>26</v>
      </c>
      <c r="H48" s="31"/>
      <c r="I48" s="31"/>
      <c r="J48" s="31"/>
      <c r="K48" s="31"/>
      <c r="L48" s="31"/>
      <c r="M48" s="31"/>
      <c r="N48" s="25"/>
      <c r="O48" s="25"/>
    </row>
    <row r="49" spans="1:15" ht="17.25" customHeight="1" x14ac:dyDescent="0.2">
      <c r="A49" s="17" t="s">
        <v>104</v>
      </c>
      <c r="B49" s="110"/>
      <c r="C49" s="112"/>
      <c r="D49" s="110"/>
      <c r="E49" s="143"/>
      <c r="F49" s="90" t="s">
        <v>21</v>
      </c>
      <c r="G49" s="90" t="s">
        <v>27</v>
      </c>
      <c r="H49" s="31"/>
      <c r="I49" s="31"/>
      <c r="J49" s="31"/>
      <c r="K49" s="31"/>
      <c r="L49" s="31"/>
      <c r="M49" s="31"/>
      <c r="N49" s="25"/>
      <c r="O49" s="25"/>
    </row>
    <row r="50" spans="1:15" ht="17.25" customHeight="1" x14ac:dyDescent="0.2">
      <c r="A50" s="17" t="s">
        <v>104</v>
      </c>
      <c r="B50" s="110"/>
      <c r="C50" s="112"/>
      <c r="D50" s="110"/>
      <c r="E50" s="143"/>
      <c r="F50" s="90" t="s">
        <v>21</v>
      </c>
      <c r="G50" s="90" t="s">
        <v>101</v>
      </c>
      <c r="H50" s="31"/>
      <c r="I50" s="31"/>
      <c r="J50" s="31"/>
      <c r="K50" s="31"/>
      <c r="L50" s="31"/>
      <c r="M50" s="31"/>
      <c r="N50" s="25"/>
      <c r="O50" s="25"/>
    </row>
    <row r="51" spans="1:15" ht="17.25" customHeight="1" x14ac:dyDescent="0.2">
      <c r="A51" s="17" t="s">
        <v>104</v>
      </c>
      <c r="B51" s="109"/>
      <c r="C51" s="113"/>
      <c r="D51" s="109"/>
      <c r="E51" s="144"/>
      <c r="F51" s="90" t="s">
        <v>21</v>
      </c>
      <c r="G51" s="90" t="s">
        <v>29</v>
      </c>
      <c r="H51" s="31"/>
      <c r="I51" s="31"/>
      <c r="J51" s="31"/>
      <c r="K51" s="31"/>
      <c r="L51" s="31"/>
      <c r="M51" s="31"/>
      <c r="N51" s="25"/>
      <c r="O51" s="25"/>
    </row>
    <row r="52" spans="1:15" ht="17.25" customHeight="1" x14ac:dyDescent="0.2">
      <c r="A52" s="41"/>
      <c r="B52" s="35"/>
      <c r="C52" s="35" t="s">
        <v>59</v>
      </c>
      <c r="D52" s="35"/>
      <c r="E52" s="35"/>
      <c r="F52" s="35"/>
      <c r="G52" s="35"/>
      <c r="H52" s="36">
        <f>H45</f>
        <v>2477280</v>
      </c>
      <c r="I52" s="36">
        <f>SUM(I46:I51)</f>
        <v>0</v>
      </c>
      <c r="J52" s="36">
        <f>J45</f>
        <v>2477280</v>
      </c>
      <c r="K52" s="36">
        <f>SUM(K46:K51)</f>
        <v>0</v>
      </c>
      <c r="L52" s="36">
        <f>L45</f>
        <v>2477280</v>
      </c>
      <c r="M52" s="36">
        <f>SUM(M46:M51)</f>
        <v>0</v>
      </c>
      <c r="N52" s="25"/>
      <c r="O52" s="25"/>
    </row>
    <row r="53" spans="1:15" ht="17.25" customHeight="1" x14ac:dyDescent="0.2">
      <c r="A53" s="42"/>
      <c r="B53" s="108" t="s">
        <v>64</v>
      </c>
      <c r="C53" s="139" t="s">
        <v>60</v>
      </c>
      <c r="D53" s="139" t="s">
        <v>14</v>
      </c>
      <c r="E53" s="142" t="s">
        <v>56</v>
      </c>
      <c r="F53" s="43"/>
      <c r="G53" s="43" t="s">
        <v>15</v>
      </c>
      <c r="H53" s="30">
        <v>4957300</v>
      </c>
      <c r="I53" s="30"/>
      <c r="J53" s="30">
        <v>4957300</v>
      </c>
      <c r="K53" s="30"/>
      <c r="L53" s="30">
        <v>4957300</v>
      </c>
      <c r="M53" s="30"/>
      <c r="N53" s="25"/>
      <c r="O53" s="25"/>
    </row>
    <row r="54" spans="1:15" ht="17.25" customHeight="1" x14ac:dyDescent="0.2">
      <c r="A54" s="17" t="s">
        <v>104</v>
      </c>
      <c r="B54" s="110"/>
      <c r="C54" s="140"/>
      <c r="D54" s="140"/>
      <c r="E54" s="143"/>
      <c r="F54" s="90" t="s">
        <v>21</v>
      </c>
      <c r="G54" s="90" t="s">
        <v>36</v>
      </c>
      <c r="H54" s="30"/>
      <c r="I54" s="31"/>
      <c r="J54" s="30"/>
      <c r="K54" s="31"/>
      <c r="L54" s="30"/>
      <c r="M54" s="31"/>
      <c r="N54" s="25"/>
      <c r="O54" s="25"/>
    </row>
    <row r="55" spans="1:15" ht="17.25" customHeight="1" x14ac:dyDescent="0.2">
      <c r="A55" s="17" t="s">
        <v>104</v>
      </c>
      <c r="B55" s="110"/>
      <c r="C55" s="140"/>
      <c r="D55" s="140"/>
      <c r="E55" s="143"/>
      <c r="F55" s="90" t="s">
        <v>54</v>
      </c>
      <c r="G55" s="90" t="s">
        <v>22</v>
      </c>
      <c r="H55" s="30"/>
      <c r="I55" s="31"/>
      <c r="J55" s="30"/>
      <c r="K55" s="31"/>
      <c r="L55" s="30"/>
      <c r="M55" s="31"/>
      <c r="N55" s="25"/>
      <c r="O55" s="25"/>
    </row>
    <row r="56" spans="1:15" ht="17.25" customHeight="1" x14ac:dyDescent="0.2">
      <c r="A56" s="17" t="s">
        <v>104</v>
      </c>
      <c r="B56" s="110"/>
      <c r="C56" s="140"/>
      <c r="D56" s="140"/>
      <c r="E56" s="143"/>
      <c r="F56" s="90" t="s">
        <v>54</v>
      </c>
      <c r="G56" s="90" t="s">
        <v>23</v>
      </c>
      <c r="H56" s="30"/>
      <c r="I56" s="31"/>
      <c r="J56" s="30"/>
      <c r="K56" s="31"/>
      <c r="L56" s="30"/>
      <c r="M56" s="31"/>
      <c r="N56" s="25"/>
      <c r="O56" s="25"/>
    </row>
    <row r="57" spans="1:15" ht="17.25" customHeight="1" x14ac:dyDescent="0.2">
      <c r="A57" s="17" t="s">
        <v>104</v>
      </c>
      <c r="B57" s="109"/>
      <c r="C57" s="141"/>
      <c r="D57" s="141"/>
      <c r="E57" s="144"/>
      <c r="F57" s="90" t="s">
        <v>21</v>
      </c>
      <c r="G57" s="90" t="s">
        <v>24</v>
      </c>
      <c r="H57" s="30"/>
      <c r="I57" s="31"/>
      <c r="J57" s="30"/>
      <c r="K57" s="31"/>
      <c r="L57" s="30"/>
      <c r="M57" s="31"/>
      <c r="N57" s="25"/>
      <c r="O57" s="25"/>
    </row>
    <row r="58" spans="1:15" ht="17.25" customHeight="1" x14ac:dyDescent="0.2">
      <c r="A58" s="41"/>
      <c r="B58" s="44"/>
      <c r="C58" s="44" t="s">
        <v>61</v>
      </c>
      <c r="D58" s="44"/>
      <c r="E58" s="44"/>
      <c r="F58" s="35"/>
      <c r="G58" s="35"/>
      <c r="H58" s="36">
        <f>H53</f>
        <v>4957300</v>
      </c>
      <c r="I58" s="36">
        <f>SUM(I54:I57)</f>
        <v>0</v>
      </c>
      <c r="J58" s="36">
        <f>J53</f>
        <v>4957300</v>
      </c>
      <c r="K58" s="36">
        <f>SUM(K54:K57)</f>
        <v>0</v>
      </c>
      <c r="L58" s="36">
        <f>L53</f>
        <v>4957300</v>
      </c>
      <c r="M58" s="36">
        <f>SUM(M54:M57)</f>
        <v>0</v>
      </c>
      <c r="N58" s="25"/>
      <c r="O58" s="25"/>
    </row>
    <row r="59" spans="1:15" ht="20.25" customHeight="1" x14ac:dyDescent="0.2">
      <c r="A59" s="32"/>
      <c r="B59" s="108" t="s">
        <v>65</v>
      </c>
      <c r="C59" s="139" t="s">
        <v>61</v>
      </c>
      <c r="D59" s="139" t="s">
        <v>32</v>
      </c>
      <c r="E59" s="142" t="s">
        <v>58</v>
      </c>
      <c r="F59" s="89"/>
      <c r="G59" s="43" t="s">
        <v>15</v>
      </c>
      <c r="H59" s="30">
        <v>6591840</v>
      </c>
      <c r="I59" s="45"/>
      <c r="J59" s="30">
        <v>6591840</v>
      </c>
      <c r="K59" s="45"/>
      <c r="L59" s="30">
        <v>6591840</v>
      </c>
      <c r="M59" s="45"/>
    </row>
    <row r="60" spans="1:15" ht="20.25" customHeight="1" x14ac:dyDescent="0.2">
      <c r="A60" s="17" t="s">
        <v>104</v>
      </c>
      <c r="B60" s="110"/>
      <c r="C60" s="140"/>
      <c r="D60" s="140"/>
      <c r="E60" s="143"/>
      <c r="F60" s="90" t="s">
        <v>21</v>
      </c>
      <c r="G60" s="90" t="s">
        <v>36</v>
      </c>
      <c r="H60" s="45"/>
      <c r="I60" s="31"/>
      <c r="J60" s="45"/>
      <c r="K60" s="31"/>
      <c r="L60" s="31"/>
      <c r="M60" s="31"/>
    </row>
    <row r="61" spans="1:15" ht="15.95" customHeight="1" x14ac:dyDescent="0.2">
      <c r="A61" s="17" t="s">
        <v>104</v>
      </c>
      <c r="B61" s="110"/>
      <c r="C61" s="140"/>
      <c r="D61" s="140"/>
      <c r="E61" s="143"/>
      <c r="F61" s="90" t="s">
        <v>54</v>
      </c>
      <c r="G61" s="90" t="s">
        <v>22</v>
      </c>
      <c r="H61" s="45"/>
      <c r="I61" s="31"/>
      <c r="J61" s="45"/>
      <c r="K61" s="31"/>
      <c r="L61" s="31"/>
      <c r="M61" s="31"/>
    </row>
    <row r="62" spans="1:15" ht="15.95" customHeight="1" x14ac:dyDescent="0.2">
      <c r="A62" s="17" t="s">
        <v>104</v>
      </c>
      <c r="B62" s="110"/>
      <c r="C62" s="140"/>
      <c r="D62" s="140"/>
      <c r="E62" s="143"/>
      <c r="F62" s="90" t="s">
        <v>54</v>
      </c>
      <c r="G62" s="90" t="s">
        <v>23</v>
      </c>
      <c r="H62" s="45"/>
      <c r="I62" s="31"/>
      <c r="J62" s="45"/>
      <c r="K62" s="31"/>
      <c r="L62" s="31"/>
      <c r="M62" s="31"/>
    </row>
    <row r="63" spans="1:15" ht="15.95" customHeight="1" x14ac:dyDescent="0.2">
      <c r="A63" s="17" t="s">
        <v>104</v>
      </c>
      <c r="B63" s="109"/>
      <c r="C63" s="141"/>
      <c r="D63" s="141"/>
      <c r="E63" s="144"/>
      <c r="F63" s="90" t="s">
        <v>21</v>
      </c>
      <c r="G63" s="90" t="s">
        <v>24</v>
      </c>
      <c r="H63" s="31"/>
      <c r="I63" s="31"/>
      <c r="J63" s="31"/>
      <c r="K63" s="31"/>
      <c r="L63" s="31"/>
      <c r="M63" s="31"/>
    </row>
    <row r="64" spans="1:15" ht="14.25" x14ac:dyDescent="0.2">
      <c r="A64" s="41"/>
      <c r="B64" s="35"/>
      <c r="C64" s="35" t="s">
        <v>61</v>
      </c>
      <c r="D64" s="35"/>
      <c r="E64" s="35"/>
      <c r="F64" s="35"/>
      <c r="G64" s="35"/>
      <c r="H64" s="36">
        <f>H59</f>
        <v>6591840</v>
      </c>
      <c r="I64" s="36">
        <f>SUM(I60:I63)</f>
        <v>0</v>
      </c>
      <c r="J64" s="36">
        <f>J59</f>
        <v>6591840</v>
      </c>
      <c r="K64" s="36">
        <f>SUM(K60:K63)</f>
        <v>0</v>
      </c>
      <c r="L64" s="36">
        <f>L59</f>
        <v>6591840</v>
      </c>
      <c r="M64" s="36">
        <f>SUM(M60:M63)</f>
        <v>0</v>
      </c>
    </row>
    <row r="65" spans="1:15" ht="18" customHeight="1" x14ac:dyDescent="0.2">
      <c r="A65" s="145"/>
      <c r="B65" s="146" t="s">
        <v>66</v>
      </c>
      <c r="C65" s="147" t="s">
        <v>68</v>
      </c>
      <c r="D65" s="142" t="s">
        <v>14</v>
      </c>
      <c r="E65" s="142" t="s">
        <v>56</v>
      </c>
      <c r="F65" s="148"/>
      <c r="G65" s="148" t="s">
        <v>15</v>
      </c>
      <c r="H65" s="149">
        <v>63628</v>
      </c>
      <c r="I65" s="150"/>
      <c r="J65" s="149">
        <v>63628</v>
      </c>
      <c r="K65" s="150"/>
      <c r="L65" s="149">
        <v>63628</v>
      </c>
      <c r="M65" s="150"/>
    </row>
    <row r="66" spans="1:15" ht="18.75" customHeight="1" x14ac:dyDescent="0.2">
      <c r="A66" s="151" t="s">
        <v>105</v>
      </c>
      <c r="B66" s="152"/>
      <c r="C66" s="153"/>
      <c r="D66" s="144"/>
      <c r="E66" s="144"/>
      <c r="F66" s="154" t="s">
        <v>37</v>
      </c>
      <c r="G66" s="154" t="s">
        <v>31</v>
      </c>
      <c r="H66" s="150"/>
      <c r="I66" s="95"/>
      <c r="J66" s="155"/>
      <c r="K66" s="95"/>
      <c r="L66" s="155"/>
      <c r="M66" s="95"/>
    </row>
    <row r="67" spans="1:15" ht="20.25" customHeight="1" x14ac:dyDescent="0.2">
      <c r="A67" s="41"/>
      <c r="B67" s="44"/>
      <c r="C67" s="35" t="s">
        <v>68</v>
      </c>
      <c r="D67" s="44"/>
      <c r="E67" s="44"/>
      <c r="F67" s="35"/>
      <c r="G67" s="35"/>
      <c r="H67" s="36">
        <f>H65</f>
        <v>63628</v>
      </c>
      <c r="I67" s="36">
        <f>SUM(I66)</f>
        <v>0</v>
      </c>
      <c r="J67" s="36">
        <f>J65</f>
        <v>63628</v>
      </c>
      <c r="K67" s="36">
        <f>SUM(K66)</f>
        <v>0</v>
      </c>
      <c r="L67" s="36">
        <f>L65</f>
        <v>63628</v>
      </c>
      <c r="M67" s="36">
        <f>SUM(M66)</f>
        <v>0</v>
      </c>
    </row>
    <row r="68" spans="1:15" ht="20.25" customHeight="1" x14ac:dyDescent="0.2">
      <c r="A68" s="32"/>
      <c r="B68" s="137" t="s">
        <v>67</v>
      </c>
      <c r="C68" s="111" t="s">
        <v>69</v>
      </c>
      <c r="D68" s="108" t="s">
        <v>32</v>
      </c>
      <c r="E68" s="142" t="s">
        <v>58</v>
      </c>
      <c r="F68" s="89"/>
      <c r="G68" s="43" t="s">
        <v>15</v>
      </c>
      <c r="H68" s="30">
        <v>336488</v>
      </c>
      <c r="I68" s="31"/>
      <c r="J68" s="30">
        <v>336488</v>
      </c>
      <c r="K68" s="31"/>
      <c r="L68" s="30">
        <v>336488</v>
      </c>
      <c r="M68" s="28"/>
    </row>
    <row r="69" spans="1:15" ht="21" customHeight="1" x14ac:dyDescent="0.2">
      <c r="A69" s="17" t="s">
        <v>105</v>
      </c>
      <c r="B69" s="138"/>
      <c r="C69" s="112"/>
      <c r="D69" s="110"/>
      <c r="E69" s="143"/>
      <c r="F69" s="90" t="s">
        <v>37</v>
      </c>
      <c r="G69" s="90" t="s">
        <v>31</v>
      </c>
      <c r="H69" s="31"/>
      <c r="I69" s="31"/>
      <c r="J69" s="31"/>
      <c r="K69" s="31"/>
      <c r="L69" s="31"/>
      <c r="M69" s="31"/>
    </row>
    <row r="70" spans="1:15" ht="21" customHeight="1" x14ac:dyDescent="0.2">
      <c r="A70" s="17" t="s">
        <v>105</v>
      </c>
      <c r="B70" s="138"/>
      <c r="C70" s="112"/>
      <c r="D70" s="110"/>
      <c r="E70" s="143"/>
      <c r="F70" s="90" t="s">
        <v>30</v>
      </c>
      <c r="G70" s="90" t="s">
        <v>31</v>
      </c>
      <c r="H70" s="31"/>
      <c r="I70" s="31"/>
      <c r="J70" s="31"/>
      <c r="K70" s="31"/>
      <c r="L70" s="31"/>
      <c r="M70" s="31"/>
    </row>
    <row r="71" spans="1:15" ht="20.25" customHeight="1" x14ac:dyDescent="0.2">
      <c r="A71" s="41"/>
      <c r="B71" s="35"/>
      <c r="C71" s="35" t="s">
        <v>69</v>
      </c>
      <c r="D71" s="35"/>
      <c r="E71" s="35"/>
      <c r="F71" s="35"/>
      <c r="G71" s="35"/>
      <c r="H71" s="36">
        <f>H68</f>
        <v>336488</v>
      </c>
      <c r="I71" s="36">
        <f>I69+I70</f>
        <v>0</v>
      </c>
      <c r="J71" s="36">
        <f>J68</f>
        <v>336488</v>
      </c>
      <c r="K71" s="36">
        <f>K69+K70</f>
        <v>0</v>
      </c>
      <c r="L71" s="36">
        <f>L68</f>
        <v>336488</v>
      </c>
      <c r="M71" s="36">
        <f>M69+M70</f>
        <v>0</v>
      </c>
    </row>
    <row r="72" spans="1:15" s="46" customFormat="1" ht="19.5" customHeight="1" x14ac:dyDescent="0.2">
      <c r="A72" s="156"/>
      <c r="B72" s="147" t="s">
        <v>71</v>
      </c>
      <c r="C72" s="142" t="s">
        <v>72</v>
      </c>
      <c r="D72" s="142" t="s">
        <v>14</v>
      </c>
      <c r="E72" s="142" t="s">
        <v>70</v>
      </c>
      <c r="F72" s="157"/>
      <c r="G72" s="148" t="s">
        <v>15</v>
      </c>
      <c r="H72" s="149">
        <v>15490427</v>
      </c>
      <c r="I72" s="158"/>
      <c r="J72" s="149">
        <v>15579400</v>
      </c>
      <c r="K72" s="158"/>
      <c r="L72" s="149">
        <v>15579400</v>
      </c>
      <c r="M72" s="158"/>
    </row>
    <row r="73" spans="1:15" s="46" customFormat="1" ht="24" customHeight="1" x14ac:dyDescent="0.2">
      <c r="A73" s="151" t="s">
        <v>103</v>
      </c>
      <c r="B73" s="159"/>
      <c r="C73" s="143"/>
      <c r="D73" s="143"/>
      <c r="E73" s="143"/>
      <c r="F73" s="154" t="s">
        <v>17</v>
      </c>
      <c r="G73" s="154" t="s">
        <v>18</v>
      </c>
      <c r="H73" s="160"/>
      <c r="I73" s="95"/>
      <c r="J73" s="160"/>
      <c r="K73" s="95"/>
      <c r="L73" s="160"/>
      <c r="M73" s="95"/>
      <c r="N73" s="105">
        <f>15490427-N76</f>
        <v>15330491</v>
      </c>
    </row>
    <row r="74" spans="1:15" s="46" customFormat="1" ht="24" customHeight="1" x14ac:dyDescent="0.2">
      <c r="A74" s="151" t="s">
        <v>103</v>
      </c>
      <c r="B74" s="159"/>
      <c r="C74" s="143"/>
      <c r="D74" s="143"/>
      <c r="E74" s="143"/>
      <c r="F74" s="154" t="s">
        <v>17</v>
      </c>
      <c r="G74" s="154" t="s">
        <v>38</v>
      </c>
      <c r="H74" s="160"/>
      <c r="I74" s="95"/>
      <c r="J74" s="160"/>
      <c r="K74" s="95"/>
      <c r="L74" s="160"/>
      <c r="M74" s="95"/>
      <c r="N74" s="105"/>
    </row>
    <row r="75" spans="1:15" s="46" customFormat="1" ht="24" customHeight="1" x14ac:dyDescent="0.2">
      <c r="A75" s="151" t="s">
        <v>103</v>
      </c>
      <c r="B75" s="159"/>
      <c r="C75" s="143"/>
      <c r="D75" s="143"/>
      <c r="E75" s="143"/>
      <c r="F75" s="154" t="s">
        <v>33</v>
      </c>
      <c r="G75" s="154" t="s">
        <v>38</v>
      </c>
      <c r="H75" s="160"/>
      <c r="I75" s="95"/>
      <c r="J75" s="160"/>
      <c r="K75" s="95"/>
      <c r="L75" s="160"/>
      <c r="M75" s="95"/>
      <c r="N75" s="105"/>
    </row>
    <row r="76" spans="1:15" s="46" customFormat="1" ht="24" customHeight="1" x14ac:dyDescent="0.2">
      <c r="A76" s="151" t="s">
        <v>103</v>
      </c>
      <c r="B76" s="159"/>
      <c r="C76" s="143"/>
      <c r="D76" s="143"/>
      <c r="E76" s="143"/>
      <c r="F76" s="154" t="s">
        <v>19</v>
      </c>
      <c r="G76" s="154" t="s">
        <v>20</v>
      </c>
      <c r="H76" s="160"/>
      <c r="I76" s="95"/>
      <c r="J76" s="160"/>
      <c r="K76" s="95"/>
      <c r="L76" s="160"/>
      <c r="M76" s="95"/>
      <c r="N76" s="105">
        <v>159936</v>
      </c>
      <c r="O76" s="46" t="s">
        <v>130</v>
      </c>
    </row>
    <row r="77" spans="1:15" s="46" customFormat="1" ht="24" customHeight="1" x14ac:dyDescent="0.2">
      <c r="A77" s="151" t="s">
        <v>102</v>
      </c>
      <c r="B77" s="159"/>
      <c r="C77" s="143"/>
      <c r="D77" s="143"/>
      <c r="E77" s="143"/>
      <c r="F77" s="154" t="s">
        <v>21</v>
      </c>
      <c r="G77" s="154" t="s">
        <v>34</v>
      </c>
      <c r="H77" s="160"/>
      <c r="I77" s="95"/>
      <c r="J77" s="160"/>
      <c r="K77" s="95"/>
      <c r="L77" s="160"/>
      <c r="M77" s="95"/>
    </row>
    <row r="78" spans="1:15" s="46" customFormat="1" ht="24" customHeight="1" x14ac:dyDescent="0.2">
      <c r="A78" s="151"/>
      <c r="B78" s="159"/>
      <c r="C78" s="143"/>
      <c r="D78" s="143"/>
      <c r="E78" s="143"/>
      <c r="F78" s="154" t="s">
        <v>21</v>
      </c>
      <c r="G78" s="154" t="s">
        <v>117</v>
      </c>
      <c r="H78" s="160"/>
      <c r="I78" s="95"/>
      <c r="J78" s="160"/>
      <c r="K78" s="95"/>
      <c r="L78" s="160"/>
      <c r="M78" s="95"/>
    </row>
    <row r="79" spans="1:15" s="46" customFormat="1" ht="24" customHeight="1" x14ac:dyDescent="0.2">
      <c r="A79" s="151" t="s">
        <v>102</v>
      </c>
      <c r="B79" s="159"/>
      <c r="C79" s="143"/>
      <c r="D79" s="143"/>
      <c r="E79" s="143"/>
      <c r="F79" s="154" t="s">
        <v>21</v>
      </c>
      <c r="G79" s="154" t="s">
        <v>26</v>
      </c>
      <c r="H79" s="160"/>
      <c r="I79" s="95"/>
      <c r="J79" s="160"/>
      <c r="K79" s="95"/>
      <c r="L79" s="160"/>
      <c r="M79" s="95"/>
    </row>
    <row r="80" spans="1:15" s="46" customFormat="1" ht="24" customHeight="1" x14ac:dyDescent="0.2">
      <c r="A80" s="151" t="s">
        <v>102</v>
      </c>
      <c r="B80" s="161"/>
      <c r="C80" s="162"/>
      <c r="D80" s="162"/>
      <c r="E80" s="162"/>
      <c r="F80" s="154" t="s">
        <v>21</v>
      </c>
      <c r="G80" s="154" t="s">
        <v>29</v>
      </c>
      <c r="H80" s="160"/>
      <c r="I80" s="95"/>
      <c r="J80" s="160"/>
      <c r="K80" s="95"/>
      <c r="L80" s="160"/>
      <c r="M80" s="95"/>
    </row>
    <row r="81" spans="1:15" s="46" customFormat="1" ht="18.75" customHeight="1" x14ac:dyDescent="0.2">
      <c r="A81" s="47"/>
      <c r="B81" s="47"/>
      <c r="C81" s="35" t="s">
        <v>72</v>
      </c>
      <c r="D81" s="47"/>
      <c r="E81" s="47"/>
      <c r="F81" s="48"/>
      <c r="G81" s="48"/>
      <c r="H81" s="36">
        <f>H72</f>
        <v>15490427</v>
      </c>
      <c r="I81" s="36">
        <f>I73+I74+I75+I76+I77+I78+I79+I80</f>
        <v>0</v>
      </c>
      <c r="J81" s="36">
        <f>J72</f>
        <v>15579400</v>
      </c>
      <c r="K81" s="36">
        <f>K73+K74+K75+K76+K77+K78+K79+K80</f>
        <v>0</v>
      </c>
      <c r="L81" s="36">
        <f>L72</f>
        <v>15579400</v>
      </c>
      <c r="M81" s="36">
        <f>M73+M74+M75+M76+M77+M78+M79+M80</f>
        <v>0</v>
      </c>
    </row>
    <row r="82" spans="1:15" s="46" customFormat="1" ht="21" customHeight="1" x14ac:dyDescent="0.2">
      <c r="A82" s="156"/>
      <c r="B82" s="147" t="s">
        <v>73</v>
      </c>
      <c r="C82" s="142" t="s">
        <v>74</v>
      </c>
      <c r="D82" s="142" t="s">
        <v>32</v>
      </c>
      <c r="E82" s="142" t="s">
        <v>70</v>
      </c>
      <c r="F82" s="157"/>
      <c r="G82" s="148" t="s">
        <v>15</v>
      </c>
      <c r="H82" s="149">
        <v>34118921</v>
      </c>
      <c r="I82" s="158"/>
      <c r="J82" s="149">
        <v>33695100</v>
      </c>
      <c r="K82" s="158"/>
      <c r="L82" s="149">
        <v>32569800</v>
      </c>
      <c r="M82" s="158"/>
    </row>
    <row r="83" spans="1:15" s="46" customFormat="1" ht="24" customHeight="1" x14ac:dyDescent="0.2">
      <c r="A83" s="151" t="s">
        <v>103</v>
      </c>
      <c r="B83" s="159"/>
      <c r="C83" s="143"/>
      <c r="D83" s="143"/>
      <c r="E83" s="143"/>
      <c r="F83" s="154" t="s">
        <v>17</v>
      </c>
      <c r="G83" s="154" t="s">
        <v>18</v>
      </c>
      <c r="H83" s="160"/>
      <c r="I83" s="95"/>
      <c r="J83" s="160"/>
      <c r="K83" s="95"/>
      <c r="L83" s="160"/>
      <c r="M83" s="95"/>
      <c r="N83" s="46">
        <f>34118921-N88</f>
        <v>33319721</v>
      </c>
    </row>
    <row r="84" spans="1:15" s="46" customFormat="1" ht="24" customHeight="1" x14ac:dyDescent="0.2">
      <c r="A84" s="151" t="s">
        <v>103</v>
      </c>
      <c r="B84" s="159"/>
      <c r="C84" s="143"/>
      <c r="D84" s="143"/>
      <c r="E84" s="143"/>
      <c r="F84" s="154" t="s">
        <v>19</v>
      </c>
      <c r="G84" s="154" t="s">
        <v>20</v>
      </c>
      <c r="H84" s="160"/>
      <c r="I84" s="95"/>
      <c r="J84" s="160"/>
      <c r="K84" s="95"/>
      <c r="L84" s="160"/>
      <c r="M84" s="95"/>
    </row>
    <row r="85" spans="1:15" s="46" customFormat="1" ht="24" customHeight="1" x14ac:dyDescent="0.2">
      <c r="A85" s="151" t="s">
        <v>103</v>
      </c>
      <c r="B85" s="159"/>
      <c r="C85" s="143"/>
      <c r="D85" s="143"/>
      <c r="E85" s="143"/>
      <c r="F85" s="154" t="s">
        <v>17</v>
      </c>
      <c r="G85" s="154" t="s">
        <v>38</v>
      </c>
      <c r="H85" s="160"/>
      <c r="I85" s="95"/>
      <c r="J85" s="160"/>
      <c r="K85" s="95"/>
      <c r="L85" s="160"/>
      <c r="M85" s="95"/>
    </row>
    <row r="86" spans="1:15" s="46" customFormat="1" ht="24" customHeight="1" x14ac:dyDescent="0.2">
      <c r="A86" s="151" t="s">
        <v>102</v>
      </c>
      <c r="B86" s="159"/>
      <c r="C86" s="143"/>
      <c r="D86" s="143"/>
      <c r="E86" s="143"/>
      <c r="F86" s="154" t="s">
        <v>21</v>
      </c>
      <c r="G86" s="154" t="s">
        <v>34</v>
      </c>
      <c r="H86" s="160"/>
      <c r="I86" s="95"/>
      <c r="J86" s="160"/>
      <c r="K86" s="95"/>
      <c r="L86" s="160"/>
      <c r="M86" s="95"/>
    </row>
    <row r="87" spans="1:15" s="46" customFormat="1" ht="24" customHeight="1" x14ac:dyDescent="0.2">
      <c r="A87" s="151" t="s">
        <v>102</v>
      </c>
      <c r="B87" s="159"/>
      <c r="C87" s="143"/>
      <c r="D87" s="143"/>
      <c r="E87" s="143"/>
      <c r="F87" s="154" t="s">
        <v>21</v>
      </c>
      <c r="G87" s="154" t="s">
        <v>26</v>
      </c>
      <c r="H87" s="160"/>
      <c r="I87" s="95"/>
      <c r="J87" s="160"/>
      <c r="K87" s="95"/>
      <c r="L87" s="160"/>
      <c r="M87" s="95"/>
    </row>
    <row r="88" spans="1:15" s="46" customFormat="1" ht="24" customHeight="1" x14ac:dyDescent="0.2">
      <c r="A88" s="151" t="s">
        <v>102</v>
      </c>
      <c r="B88" s="159"/>
      <c r="C88" s="162"/>
      <c r="D88" s="162"/>
      <c r="E88" s="162"/>
      <c r="F88" s="154" t="s">
        <v>21</v>
      </c>
      <c r="G88" s="154" t="s">
        <v>27</v>
      </c>
      <c r="H88" s="160"/>
      <c r="I88" s="95"/>
      <c r="J88" s="160"/>
      <c r="K88" s="95"/>
      <c r="L88" s="160"/>
      <c r="M88" s="95"/>
      <c r="N88" s="46">
        <v>799200</v>
      </c>
      <c r="O88" s="46" t="s">
        <v>130</v>
      </c>
    </row>
    <row r="89" spans="1:15" s="46" customFormat="1" ht="24" customHeight="1" x14ac:dyDescent="0.2">
      <c r="A89" s="151" t="s">
        <v>102</v>
      </c>
      <c r="B89" s="159"/>
      <c r="C89" s="162"/>
      <c r="D89" s="162"/>
      <c r="E89" s="162"/>
      <c r="F89" s="154" t="s">
        <v>21</v>
      </c>
      <c r="G89" s="154" t="s">
        <v>29</v>
      </c>
      <c r="H89" s="160"/>
      <c r="I89" s="95"/>
      <c r="J89" s="160"/>
      <c r="K89" s="95"/>
      <c r="L89" s="160"/>
      <c r="M89" s="95"/>
    </row>
    <row r="90" spans="1:15" s="46" customFormat="1" ht="24" customHeight="1" x14ac:dyDescent="0.2">
      <c r="A90" s="151" t="s">
        <v>102</v>
      </c>
      <c r="B90" s="153"/>
      <c r="C90" s="162"/>
      <c r="D90" s="162"/>
      <c r="E90" s="162"/>
      <c r="F90" s="154" t="s">
        <v>21</v>
      </c>
      <c r="G90" s="154" t="s">
        <v>108</v>
      </c>
      <c r="H90" s="160"/>
      <c r="I90" s="95"/>
      <c r="J90" s="160"/>
      <c r="K90" s="95"/>
      <c r="L90" s="160"/>
      <c r="M90" s="95"/>
    </row>
    <row r="91" spans="1:15" s="46" customFormat="1" ht="18.75" customHeight="1" x14ac:dyDescent="0.2">
      <c r="A91" s="47"/>
      <c r="B91" s="47"/>
      <c r="C91" s="35" t="s">
        <v>74</v>
      </c>
      <c r="D91" s="47"/>
      <c r="E91" s="47"/>
      <c r="F91" s="48"/>
      <c r="G91" s="48"/>
      <c r="H91" s="36">
        <f>H82</f>
        <v>34118921</v>
      </c>
      <c r="I91" s="36">
        <f>SUM(I83:I90)</f>
        <v>0</v>
      </c>
      <c r="J91" s="36">
        <f>J82</f>
        <v>33695100</v>
      </c>
      <c r="K91" s="36">
        <f>SUM(K83:K90)</f>
        <v>0</v>
      </c>
      <c r="L91" s="36">
        <f>L82</f>
        <v>32569800</v>
      </c>
      <c r="M91" s="36">
        <f>SUM(M83:M90)</f>
        <v>0</v>
      </c>
    </row>
    <row r="92" spans="1:15" s="46" customFormat="1" ht="24" customHeight="1" x14ac:dyDescent="0.2">
      <c r="A92" s="157"/>
      <c r="B92" s="147" t="s">
        <v>89</v>
      </c>
      <c r="C92" s="142" t="s">
        <v>86</v>
      </c>
      <c r="D92" s="142" t="s">
        <v>14</v>
      </c>
      <c r="E92" s="142" t="s">
        <v>56</v>
      </c>
      <c r="F92" s="157"/>
      <c r="G92" s="148" t="s">
        <v>15</v>
      </c>
      <c r="H92" s="149">
        <v>2246350</v>
      </c>
      <c r="I92" s="158"/>
      <c r="J92" s="149">
        <v>2246350</v>
      </c>
      <c r="K92" s="158"/>
      <c r="L92" s="149">
        <v>2246350</v>
      </c>
      <c r="M92" s="158"/>
    </row>
    <row r="93" spans="1:15" s="46" customFormat="1" ht="24" customHeight="1" x14ac:dyDescent="0.2">
      <c r="A93" s="151" t="s">
        <v>104</v>
      </c>
      <c r="B93" s="159"/>
      <c r="C93" s="143"/>
      <c r="D93" s="143"/>
      <c r="E93" s="143"/>
      <c r="F93" s="154" t="s">
        <v>21</v>
      </c>
      <c r="G93" s="154" t="s">
        <v>26</v>
      </c>
      <c r="H93" s="149"/>
      <c r="I93" s="95">
        <v>2246350</v>
      </c>
      <c r="J93" s="149"/>
      <c r="K93" s="95">
        <v>2246350</v>
      </c>
      <c r="L93" s="149"/>
      <c r="M93" s="95">
        <v>2246350</v>
      </c>
    </row>
    <row r="94" spans="1:15" s="46" customFormat="1" ht="20.25" customHeight="1" x14ac:dyDescent="0.2">
      <c r="A94" s="47"/>
      <c r="B94" s="47"/>
      <c r="C94" s="35" t="s">
        <v>86</v>
      </c>
      <c r="D94" s="47"/>
      <c r="E94" s="47"/>
      <c r="F94" s="48"/>
      <c r="G94" s="48"/>
      <c r="H94" s="36">
        <f>H92</f>
        <v>2246350</v>
      </c>
      <c r="I94" s="36">
        <f>I93</f>
        <v>2246350</v>
      </c>
      <c r="J94" s="36">
        <f>J92</f>
        <v>2246350</v>
      </c>
      <c r="K94" s="36">
        <f>K93</f>
        <v>2246350</v>
      </c>
      <c r="L94" s="36">
        <f>L92</f>
        <v>2246350</v>
      </c>
      <c r="M94" s="36">
        <f>M93</f>
        <v>2246350</v>
      </c>
    </row>
    <row r="95" spans="1:15" s="46" customFormat="1" ht="20.25" customHeight="1" x14ac:dyDescent="0.2">
      <c r="A95" s="157"/>
      <c r="B95" s="147" t="s">
        <v>119</v>
      </c>
      <c r="C95" s="142" t="s">
        <v>118</v>
      </c>
      <c r="D95" s="142" t="s">
        <v>14</v>
      </c>
      <c r="E95" s="142" t="s">
        <v>56</v>
      </c>
      <c r="F95" s="157"/>
      <c r="G95" s="148" t="s">
        <v>15</v>
      </c>
      <c r="H95" s="149">
        <v>191430</v>
      </c>
      <c r="I95" s="158"/>
      <c r="J95" s="149">
        <v>191430</v>
      </c>
      <c r="K95" s="158"/>
      <c r="L95" s="149">
        <v>191430</v>
      </c>
      <c r="M95" s="158"/>
    </row>
    <row r="96" spans="1:15" s="46" customFormat="1" ht="20.25" customHeight="1" x14ac:dyDescent="0.2">
      <c r="A96" s="151" t="s">
        <v>104</v>
      </c>
      <c r="B96" s="159"/>
      <c r="C96" s="143"/>
      <c r="D96" s="143"/>
      <c r="E96" s="143"/>
      <c r="F96" s="154" t="s">
        <v>21</v>
      </c>
      <c r="G96" s="154" t="s">
        <v>26</v>
      </c>
      <c r="H96" s="149"/>
      <c r="I96" s="95">
        <v>191430</v>
      </c>
      <c r="J96" s="149"/>
      <c r="K96" s="95">
        <v>191430</v>
      </c>
      <c r="L96" s="149"/>
      <c r="M96" s="95">
        <v>191430</v>
      </c>
    </row>
    <row r="97" spans="1:13" s="46" customFormat="1" ht="20.25" customHeight="1" x14ac:dyDescent="0.2">
      <c r="A97" s="47"/>
      <c r="B97" s="47"/>
      <c r="C97" s="35" t="s">
        <v>118</v>
      </c>
      <c r="D97" s="47"/>
      <c r="E97" s="47"/>
      <c r="F97" s="48"/>
      <c r="G97" s="48"/>
      <c r="H97" s="36">
        <f>H95</f>
        <v>191430</v>
      </c>
      <c r="I97" s="36">
        <f>I96</f>
        <v>191430</v>
      </c>
      <c r="J97" s="36">
        <f>J95</f>
        <v>191430</v>
      </c>
      <c r="K97" s="36">
        <f>K96</f>
        <v>191430</v>
      </c>
      <c r="L97" s="36">
        <f>L95</f>
        <v>191430</v>
      </c>
      <c r="M97" s="36">
        <f>M96</f>
        <v>191430</v>
      </c>
    </row>
    <row r="98" spans="1:13" s="46" customFormat="1" ht="18" customHeight="1" x14ac:dyDescent="0.2">
      <c r="A98" s="37" t="s">
        <v>39</v>
      </c>
      <c r="B98" s="37"/>
      <c r="C98" s="38"/>
      <c r="D98" s="37"/>
      <c r="E98" s="37"/>
      <c r="F98" s="49"/>
      <c r="G98" s="49"/>
      <c r="H98" s="50">
        <f>H44+H52+H58+H64+H67+H71+H81+H91+H94+H97</f>
        <v>67686074</v>
      </c>
      <c r="I98" s="50">
        <f t="shared" ref="I98:M98" si="2">I44+I52+I58+I64+I67+I71+I81+I91+I94+I97</f>
        <v>2437780</v>
      </c>
      <c r="J98" s="50">
        <f t="shared" si="2"/>
        <v>67351226</v>
      </c>
      <c r="K98" s="50">
        <f t="shared" si="2"/>
        <v>2437780</v>
      </c>
      <c r="L98" s="50">
        <f t="shared" si="2"/>
        <v>66225926</v>
      </c>
      <c r="M98" s="50">
        <f t="shared" si="2"/>
        <v>2437780</v>
      </c>
    </row>
    <row r="99" spans="1:13" s="46" customFormat="1" ht="28.5" customHeight="1" x14ac:dyDescent="0.2">
      <c r="A99" s="157"/>
      <c r="B99" s="147" t="s">
        <v>76</v>
      </c>
      <c r="C99" s="142" t="s">
        <v>75</v>
      </c>
      <c r="D99" s="142" t="s">
        <v>32</v>
      </c>
      <c r="E99" s="142" t="s">
        <v>70</v>
      </c>
      <c r="F99" s="157"/>
      <c r="G99" s="148" t="s">
        <v>40</v>
      </c>
      <c r="H99" s="149">
        <v>1168651</v>
      </c>
      <c r="I99" s="158"/>
      <c r="J99" s="149">
        <v>0</v>
      </c>
      <c r="K99" s="158"/>
      <c r="L99" s="149">
        <v>0</v>
      </c>
      <c r="M99" s="158"/>
    </row>
    <row r="100" spans="1:13" s="46" customFormat="1" ht="24" customHeight="1" x14ac:dyDescent="0.2">
      <c r="A100" s="151" t="s">
        <v>103</v>
      </c>
      <c r="B100" s="159"/>
      <c r="C100" s="143"/>
      <c r="D100" s="143"/>
      <c r="E100" s="143"/>
      <c r="F100" s="154" t="s">
        <v>17</v>
      </c>
      <c r="G100" s="154" t="s">
        <v>18</v>
      </c>
      <c r="H100" s="160"/>
      <c r="I100" s="95">
        <v>897581</v>
      </c>
      <c r="J100" s="160"/>
      <c r="K100" s="95">
        <v>0</v>
      </c>
      <c r="L100" s="160"/>
      <c r="M100" s="95">
        <v>0</v>
      </c>
    </row>
    <row r="101" spans="1:13" s="46" customFormat="1" ht="24" customHeight="1" x14ac:dyDescent="0.2">
      <c r="A101" s="151" t="s">
        <v>103</v>
      </c>
      <c r="B101" s="153"/>
      <c r="C101" s="144"/>
      <c r="D101" s="144"/>
      <c r="E101" s="144"/>
      <c r="F101" s="154" t="s">
        <v>19</v>
      </c>
      <c r="G101" s="154" t="s">
        <v>20</v>
      </c>
      <c r="H101" s="160"/>
      <c r="I101" s="95">
        <v>271070</v>
      </c>
      <c r="J101" s="160"/>
      <c r="K101" s="95">
        <v>0</v>
      </c>
      <c r="L101" s="160"/>
      <c r="M101" s="95">
        <v>0</v>
      </c>
    </row>
    <row r="102" spans="1:13" s="46" customFormat="1" ht="18" customHeight="1" x14ac:dyDescent="0.2">
      <c r="A102" s="47"/>
      <c r="B102" s="47"/>
      <c r="C102" s="35" t="s">
        <v>75</v>
      </c>
      <c r="D102" s="47"/>
      <c r="E102" s="47"/>
      <c r="F102" s="48"/>
      <c r="G102" s="48"/>
      <c r="H102" s="36">
        <f>H99</f>
        <v>1168651</v>
      </c>
      <c r="I102" s="36">
        <f>SUM(I100:I101)</f>
        <v>1168651</v>
      </c>
      <c r="J102" s="36">
        <f>J99</f>
        <v>0</v>
      </c>
      <c r="K102" s="36">
        <f>SUM(K100:K101)</f>
        <v>0</v>
      </c>
      <c r="L102" s="36">
        <f>L99</f>
        <v>0</v>
      </c>
      <c r="M102" s="36">
        <f>SUM(M100:M101)</f>
        <v>0</v>
      </c>
    </row>
    <row r="103" spans="1:13" s="46" customFormat="1" ht="24" customHeight="1" x14ac:dyDescent="0.2">
      <c r="A103" s="157"/>
      <c r="B103" s="147" t="s">
        <v>78</v>
      </c>
      <c r="C103" s="142" t="s">
        <v>77</v>
      </c>
      <c r="D103" s="142" t="s">
        <v>32</v>
      </c>
      <c r="E103" s="142" t="s">
        <v>70</v>
      </c>
      <c r="F103" s="157"/>
      <c r="G103" s="148" t="s">
        <v>40</v>
      </c>
      <c r="H103" s="149">
        <v>1139860</v>
      </c>
      <c r="I103" s="158"/>
      <c r="J103" s="149">
        <v>1139860</v>
      </c>
      <c r="K103" s="158"/>
      <c r="L103" s="149">
        <v>1139860</v>
      </c>
      <c r="M103" s="158"/>
    </row>
    <row r="104" spans="1:13" s="46" customFormat="1" ht="24" customHeight="1" x14ac:dyDescent="0.2">
      <c r="A104" s="151" t="s">
        <v>103</v>
      </c>
      <c r="B104" s="159"/>
      <c r="C104" s="143"/>
      <c r="D104" s="143"/>
      <c r="E104" s="143"/>
      <c r="F104" s="154" t="s">
        <v>17</v>
      </c>
      <c r="G104" s="154" t="s">
        <v>18</v>
      </c>
      <c r="H104" s="160"/>
      <c r="I104" s="95">
        <v>875469</v>
      </c>
      <c r="J104" s="160"/>
      <c r="K104" s="95">
        <v>875469</v>
      </c>
      <c r="L104" s="160"/>
      <c r="M104" s="95">
        <v>875469</v>
      </c>
    </row>
    <row r="105" spans="1:13" s="46" customFormat="1" ht="24" customHeight="1" x14ac:dyDescent="0.2">
      <c r="A105" s="151" t="s">
        <v>103</v>
      </c>
      <c r="B105" s="153"/>
      <c r="C105" s="144"/>
      <c r="D105" s="144"/>
      <c r="E105" s="144"/>
      <c r="F105" s="154" t="s">
        <v>19</v>
      </c>
      <c r="G105" s="154" t="s">
        <v>20</v>
      </c>
      <c r="H105" s="160"/>
      <c r="I105" s="95">
        <v>264391</v>
      </c>
      <c r="J105" s="160"/>
      <c r="K105" s="95">
        <v>264391</v>
      </c>
      <c r="L105" s="160"/>
      <c r="M105" s="95">
        <v>264391</v>
      </c>
    </row>
    <row r="106" spans="1:13" s="46" customFormat="1" ht="17.25" customHeight="1" x14ac:dyDescent="0.2">
      <c r="A106" s="47"/>
      <c r="B106" s="47"/>
      <c r="C106" s="35" t="s">
        <v>77</v>
      </c>
      <c r="D106" s="47"/>
      <c r="E106" s="47"/>
      <c r="F106" s="48"/>
      <c r="G106" s="48"/>
      <c r="H106" s="36">
        <f>H103</f>
        <v>1139860</v>
      </c>
      <c r="I106" s="36">
        <f>SUM(I104:I105)</f>
        <v>1139860</v>
      </c>
      <c r="J106" s="36">
        <f>J103</f>
        <v>1139860</v>
      </c>
      <c r="K106" s="36">
        <f>SUM(K104:K105)</f>
        <v>1139860</v>
      </c>
      <c r="L106" s="36">
        <f>L103</f>
        <v>1139860</v>
      </c>
      <c r="M106" s="36">
        <f>SUM(M104:M105)</f>
        <v>1139860</v>
      </c>
    </row>
    <row r="107" spans="1:13" s="46" customFormat="1" ht="24" customHeight="1" x14ac:dyDescent="0.2">
      <c r="A107" s="157"/>
      <c r="B107" s="147" t="s">
        <v>79</v>
      </c>
      <c r="C107" s="142" t="s">
        <v>80</v>
      </c>
      <c r="D107" s="142" t="s">
        <v>32</v>
      </c>
      <c r="E107" s="142" t="s">
        <v>99</v>
      </c>
      <c r="F107" s="157"/>
      <c r="G107" s="148" t="s">
        <v>40</v>
      </c>
      <c r="H107" s="149">
        <v>1926278</v>
      </c>
      <c r="I107" s="158"/>
      <c r="J107" s="149">
        <v>2784978</v>
      </c>
      <c r="K107" s="158"/>
      <c r="L107" s="149">
        <v>2784978</v>
      </c>
      <c r="M107" s="158"/>
    </row>
    <row r="108" spans="1:13" s="46" customFormat="1" ht="24" customHeight="1" x14ac:dyDescent="0.2">
      <c r="A108" s="151" t="s">
        <v>106</v>
      </c>
      <c r="B108" s="159"/>
      <c r="C108" s="143"/>
      <c r="D108" s="143"/>
      <c r="E108" s="143"/>
      <c r="F108" s="154" t="s">
        <v>17</v>
      </c>
      <c r="G108" s="154" t="s">
        <v>18</v>
      </c>
      <c r="H108" s="160"/>
      <c r="I108" s="95">
        <v>1479476</v>
      </c>
      <c r="J108" s="95"/>
      <c r="K108" s="95">
        <v>2139000</v>
      </c>
      <c r="L108" s="160"/>
      <c r="M108" s="95">
        <v>2139000</v>
      </c>
    </row>
    <row r="109" spans="1:13" s="46" customFormat="1" ht="24" customHeight="1" x14ac:dyDescent="0.2">
      <c r="A109" s="151" t="s">
        <v>106</v>
      </c>
      <c r="B109" s="153"/>
      <c r="C109" s="144"/>
      <c r="D109" s="144"/>
      <c r="E109" s="144"/>
      <c r="F109" s="154" t="s">
        <v>19</v>
      </c>
      <c r="G109" s="154" t="s">
        <v>20</v>
      </c>
      <c r="H109" s="160"/>
      <c r="I109" s="95">
        <v>446802</v>
      </c>
      <c r="J109" s="160"/>
      <c r="K109" s="95">
        <v>645978</v>
      </c>
      <c r="L109" s="160"/>
      <c r="M109" s="95">
        <v>645978</v>
      </c>
    </row>
    <row r="110" spans="1:13" s="46" customFormat="1" ht="20.25" customHeight="1" x14ac:dyDescent="0.2">
      <c r="A110" s="47"/>
      <c r="B110" s="47"/>
      <c r="C110" s="35" t="s">
        <v>80</v>
      </c>
      <c r="D110" s="47"/>
      <c r="E110" s="47"/>
      <c r="F110" s="48"/>
      <c r="G110" s="48"/>
      <c r="H110" s="36">
        <f>H107</f>
        <v>1926278</v>
      </c>
      <c r="I110" s="36">
        <f>SUM(I108:I109)</f>
        <v>1926278</v>
      </c>
      <c r="J110" s="36">
        <f>J107</f>
        <v>2784978</v>
      </c>
      <c r="K110" s="36">
        <f>SUM(K108:K109)</f>
        <v>2784978</v>
      </c>
      <c r="L110" s="36">
        <f>L107</f>
        <v>2784978</v>
      </c>
      <c r="M110" s="36">
        <f>SUM(M108:M109)</f>
        <v>2784978</v>
      </c>
    </row>
    <row r="111" spans="1:13" s="46" customFormat="1" ht="28.5" customHeight="1" x14ac:dyDescent="0.2">
      <c r="A111" s="157"/>
      <c r="B111" s="147" t="s">
        <v>41</v>
      </c>
      <c r="C111" s="142" t="s">
        <v>120</v>
      </c>
      <c r="D111" s="142" t="s">
        <v>42</v>
      </c>
      <c r="E111" s="142" t="s">
        <v>70</v>
      </c>
      <c r="F111" s="157"/>
      <c r="G111" s="148" t="s">
        <v>40</v>
      </c>
      <c r="H111" s="149">
        <v>434960</v>
      </c>
      <c r="I111" s="158"/>
      <c r="J111" s="149">
        <v>901190</v>
      </c>
      <c r="K111" s="158"/>
      <c r="L111" s="149">
        <v>901190</v>
      </c>
      <c r="M111" s="158"/>
    </row>
    <row r="112" spans="1:13" s="46" customFormat="1" ht="24" customHeight="1" x14ac:dyDescent="0.2">
      <c r="A112" s="151" t="s">
        <v>102</v>
      </c>
      <c r="B112" s="159"/>
      <c r="C112" s="143"/>
      <c r="D112" s="143"/>
      <c r="E112" s="143"/>
      <c r="F112" s="154" t="s">
        <v>21</v>
      </c>
      <c r="G112" s="154" t="s">
        <v>26</v>
      </c>
      <c r="H112" s="160"/>
      <c r="I112" s="95">
        <v>434960</v>
      </c>
      <c r="J112" s="160"/>
      <c r="K112" s="95">
        <v>901190</v>
      </c>
      <c r="L112" s="160"/>
      <c r="M112" s="95">
        <v>901190</v>
      </c>
    </row>
    <row r="113" spans="1:13" s="46" customFormat="1" ht="21" customHeight="1" x14ac:dyDescent="0.2">
      <c r="A113" s="47"/>
      <c r="B113" s="47"/>
      <c r="C113" s="35" t="s">
        <v>120</v>
      </c>
      <c r="D113" s="47"/>
      <c r="E113" s="47"/>
      <c r="F113" s="48"/>
      <c r="G113" s="48"/>
      <c r="H113" s="36">
        <f>H111</f>
        <v>434960</v>
      </c>
      <c r="I113" s="36">
        <f>I112</f>
        <v>434960</v>
      </c>
      <c r="J113" s="36">
        <f>J111</f>
        <v>901190</v>
      </c>
      <c r="K113" s="36">
        <f>K112</f>
        <v>901190</v>
      </c>
      <c r="L113" s="36">
        <f>L111</f>
        <v>901190</v>
      </c>
      <c r="M113" s="36">
        <f>SUM(M112:M112)</f>
        <v>901190</v>
      </c>
    </row>
    <row r="114" spans="1:13" s="46" customFormat="1" ht="28.5" customHeight="1" x14ac:dyDescent="0.2">
      <c r="A114" s="157"/>
      <c r="B114" s="147" t="s">
        <v>43</v>
      </c>
      <c r="C114" s="142" t="s">
        <v>81</v>
      </c>
      <c r="D114" s="163" t="s">
        <v>14</v>
      </c>
      <c r="E114" s="163" t="s">
        <v>70</v>
      </c>
      <c r="F114" s="157"/>
      <c r="G114" s="148" t="s">
        <v>40</v>
      </c>
      <c r="H114" s="149">
        <v>111700</v>
      </c>
      <c r="I114" s="158"/>
      <c r="J114" s="149">
        <v>0</v>
      </c>
      <c r="K114" s="158"/>
      <c r="L114" s="149">
        <v>0</v>
      </c>
      <c r="M114" s="158"/>
    </row>
    <row r="115" spans="1:13" s="46" customFormat="1" ht="24" customHeight="1" x14ac:dyDescent="0.2">
      <c r="A115" s="151" t="s">
        <v>102</v>
      </c>
      <c r="B115" s="153"/>
      <c r="C115" s="144"/>
      <c r="D115" s="164"/>
      <c r="E115" s="164"/>
      <c r="F115" s="154" t="s">
        <v>21</v>
      </c>
      <c r="G115" s="154" t="s">
        <v>26</v>
      </c>
      <c r="H115" s="160"/>
      <c r="I115" s="95">
        <v>111700</v>
      </c>
      <c r="J115" s="160"/>
      <c r="K115" s="95">
        <v>0</v>
      </c>
      <c r="L115" s="160"/>
      <c r="M115" s="95">
        <v>0</v>
      </c>
    </row>
    <row r="116" spans="1:13" s="46" customFormat="1" ht="21.75" customHeight="1" x14ac:dyDescent="0.2">
      <c r="A116" s="47"/>
      <c r="B116" s="47"/>
      <c r="C116" s="35" t="s">
        <v>81</v>
      </c>
      <c r="D116" s="47"/>
      <c r="E116" s="47"/>
      <c r="F116" s="48"/>
      <c r="G116" s="48"/>
      <c r="H116" s="36">
        <f>H114</f>
        <v>111700</v>
      </c>
      <c r="I116" s="36">
        <f>I115</f>
        <v>111700</v>
      </c>
      <c r="J116" s="36">
        <f>J114</f>
        <v>0</v>
      </c>
      <c r="K116" s="36">
        <f>K114+K115</f>
        <v>0</v>
      </c>
      <c r="L116" s="36">
        <f>L114</f>
        <v>0</v>
      </c>
      <c r="M116" s="36">
        <f>M114+M115</f>
        <v>0</v>
      </c>
    </row>
    <row r="117" spans="1:13" s="46" customFormat="1" ht="24" customHeight="1" x14ac:dyDescent="0.2">
      <c r="A117" s="165"/>
      <c r="B117" s="142" t="s">
        <v>93</v>
      </c>
      <c r="C117" s="142" t="s">
        <v>90</v>
      </c>
      <c r="D117" s="142" t="s">
        <v>42</v>
      </c>
      <c r="E117" s="142" t="s">
        <v>94</v>
      </c>
      <c r="F117" s="154"/>
      <c r="G117" s="148" t="s">
        <v>40</v>
      </c>
      <c r="H117" s="149">
        <v>1595100</v>
      </c>
      <c r="I117" s="149"/>
      <c r="J117" s="149">
        <v>0</v>
      </c>
      <c r="K117" s="149"/>
      <c r="L117" s="149">
        <v>0</v>
      </c>
      <c r="M117" s="149"/>
    </row>
    <row r="118" spans="1:13" s="46" customFormat="1" ht="30.75" customHeight="1" x14ac:dyDescent="0.2">
      <c r="A118" s="151" t="s">
        <v>103</v>
      </c>
      <c r="B118" s="143"/>
      <c r="C118" s="143"/>
      <c r="D118" s="143"/>
      <c r="E118" s="143"/>
      <c r="F118" s="154" t="s">
        <v>33</v>
      </c>
      <c r="G118" s="154" t="s">
        <v>131</v>
      </c>
      <c r="H118" s="149"/>
      <c r="I118" s="95">
        <v>1050100</v>
      </c>
      <c r="J118" s="149"/>
      <c r="K118" s="95">
        <v>0</v>
      </c>
      <c r="L118" s="95"/>
      <c r="M118" s="95">
        <v>0</v>
      </c>
    </row>
    <row r="119" spans="1:13" s="46" customFormat="1" ht="31.5" customHeight="1" x14ac:dyDescent="0.2">
      <c r="A119" s="151" t="s">
        <v>103</v>
      </c>
      <c r="B119" s="144"/>
      <c r="C119" s="144"/>
      <c r="D119" s="144"/>
      <c r="E119" s="144"/>
      <c r="F119" s="154" t="s">
        <v>95</v>
      </c>
      <c r="G119" s="154" t="s">
        <v>97</v>
      </c>
      <c r="H119" s="149"/>
      <c r="I119" s="95">
        <v>545000</v>
      </c>
      <c r="J119" s="149"/>
      <c r="K119" s="95">
        <v>0</v>
      </c>
      <c r="L119" s="95"/>
      <c r="M119" s="95">
        <v>0</v>
      </c>
    </row>
    <row r="120" spans="1:13" s="46" customFormat="1" ht="19.5" customHeight="1" x14ac:dyDescent="0.2">
      <c r="A120" s="47"/>
      <c r="B120" s="67"/>
      <c r="C120" s="44" t="s">
        <v>90</v>
      </c>
      <c r="D120" s="67"/>
      <c r="E120" s="67"/>
      <c r="F120" s="48"/>
      <c r="G120" s="48"/>
      <c r="H120" s="36">
        <f>H117</f>
        <v>1595100</v>
      </c>
      <c r="I120" s="36">
        <f>I119+I118</f>
        <v>1595100</v>
      </c>
      <c r="J120" s="36">
        <f>J117</f>
        <v>0</v>
      </c>
      <c r="K120" s="36">
        <f>K119+K118</f>
        <v>0</v>
      </c>
      <c r="L120" s="36">
        <f>L117</f>
        <v>0</v>
      </c>
      <c r="M120" s="36">
        <f>M119+M118</f>
        <v>0</v>
      </c>
    </row>
    <row r="121" spans="1:13" s="46" customFormat="1" ht="26.25" customHeight="1" x14ac:dyDescent="0.2">
      <c r="A121" s="157"/>
      <c r="B121" s="147" t="s">
        <v>87</v>
      </c>
      <c r="C121" s="142" t="s">
        <v>82</v>
      </c>
      <c r="D121" s="142" t="s">
        <v>32</v>
      </c>
      <c r="E121" s="142" t="s">
        <v>83</v>
      </c>
      <c r="F121" s="157"/>
      <c r="G121" s="148" t="s">
        <v>40</v>
      </c>
      <c r="H121" s="149">
        <v>3117574</v>
      </c>
      <c r="I121" s="158"/>
      <c r="J121" s="149">
        <v>2684692</v>
      </c>
      <c r="K121" s="158"/>
      <c r="L121" s="149">
        <v>2388211</v>
      </c>
      <c r="M121" s="158"/>
    </row>
    <row r="122" spans="1:13" s="46" customFormat="1" ht="81.75" customHeight="1" x14ac:dyDescent="0.2">
      <c r="A122" s="166" t="s">
        <v>102</v>
      </c>
      <c r="B122" s="153"/>
      <c r="C122" s="144"/>
      <c r="D122" s="144"/>
      <c r="E122" s="144"/>
      <c r="F122" s="154" t="s">
        <v>21</v>
      </c>
      <c r="G122" s="154" t="s">
        <v>26</v>
      </c>
      <c r="H122" s="160"/>
      <c r="I122" s="95">
        <v>1278640</v>
      </c>
      <c r="J122" s="160"/>
      <c r="K122" s="95">
        <v>1081017</v>
      </c>
      <c r="L122" s="160"/>
      <c r="M122" s="95">
        <v>964613</v>
      </c>
    </row>
    <row r="123" spans="1:13" s="46" customFormat="1" ht="107.25" customHeight="1" x14ac:dyDescent="0.25">
      <c r="A123" s="166" t="s">
        <v>107</v>
      </c>
      <c r="B123" s="167" t="s">
        <v>88</v>
      </c>
      <c r="C123" s="168"/>
      <c r="D123" s="168"/>
      <c r="E123" s="168"/>
      <c r="F123" s="154" t="s">
        <v>21</v>
      </c>
      <c r="G123" s="154" t="s">
        <v>26</v>
      </c>
      <c r="H123" s="160"/>
      <c r="I123" s="95">
        <v>1838934</v>
      </c>
      <c r="J123" s="160"/>
      <c r="K123" s="95">
        <v>1603675</v>
      </c>
      <c r="L123" s="160"/>
      <c r="M123" s="95">
        <v>1423598</v>
      </c>
    </row>
    <row r="124" spans="1:13" s="46" customFormat="1" ht="21.75" customHeight="1" x14ac:dyDescent="0.2">
      <c r="A124" s="47"/>
      <c r="B124" s="74"/>
      <c r="C124" s="68"/>
      <c r="D124" s="47"/>
      <c r="E124" s="47"/>
      <c r="F124" s="48"/>
      <c r="G124" s="48"/>
      <c r="H124" s="36">
        <f>H121</f>
        <v>3117574</v>
      </c>
      <c r="I124" s="36">
        <f>I122+I123</f>
        <v>3117574</v>
      </c>
      <c r="J124" s="36">
        <f t="shared" ref="J124:L124" si="3">J121</f>
        <v>2684692</v>
      </c>
      <c r="K124" s="36">
        <f>K122+K123</f>
        <v>2684692</v>
      </c>
      <c r="L124" s="36">
        <f t="shared" si="3"/>
        <v>2388211</v>
      </c>
      <c r="M124" s="36">
        <f>M122+M123</f>
        <v>2388211</v>
      </c>
    </row>
    <row r="125" spans="1:13" s="46" customFormat="1" ht="21.75" customHeight="1" x14ac:dyDescent="0.2">
      <c r="A125" s="157"/>
      <c r="B125" s="147" t="s">
        <v>126</v>
      </c>
      <c r="C125" s="142" t="s">
        <v>122</v>
      </c>
      <c r="D125" s="142" t="s">
        <v>32</v>
      </c>
      <c r="E125" s="142" t="s">
        <v>129</v>
      </c>
      <c r="F125" s="157"/>
      <c r="G125" s="148" t="s">
        <v>40</v>
      </c>
      <c r="H125" s="149">
        <v>460820</v>
      </c>
      <c r="I125" s="158"/>
      <c r="J125" s="149">
        <v>460820</v>
      </c>
      <c r="K125" s="158"/>
      <c r="L125" s="149">
        <v>460820</v>
      </c>
      <c r="M125" s="158"/>
    </row>
    <row r="126" spans="1:13" s="46" customFormat="1" ht="21.75" customHeight="1" x14ac:dyDescent="0.2">
      <c r="A126" s="151" t="s">
        <v>104</v>
      </c>
      <c r="B126" s="159"/>
      <c r="C126" s="143"/>
      <c r="D126" s="143"/>
      <c r="E126" s="143"/>
      <c r="F126" s="154" t="s">
        <v>21</v>
      </c>
      <c r="G126" s="154" t="s">
        <v>26</v>
      </c>
      <c r="H126" s="160"/>
      <c r="I126" s="95"/>
      <c r="J126" s="160"/>
      <c r="K126" s="95"/>
      <c r="L126" s="160"/>
      <c r="M126" s="95"/>
    </row>
    <row r="127" spans="1:13" s="46" customFormat="1" ht="21.75" customHeight="1" x14ac:dyDescent="0.2">
      <c r="A127" s="151" t="s">
        <v>105</v>
      </c>
      <c r="B127" s="159"/>
      <c r="C127" s="143"/>
      <c r="D127" s="143"/>
      <c r="E127" s="143"/>
      <c r="F127" s="154" t="s">
        <v>95</v>
      </c>
      <c r="G127" s="154" t="s">
        <v>96</v>
      </c>
      <c r="H127" s="160"/>
      <c r="I127" s="95"/>
      <c r="J127" s="160"/>
      <c r="K127" s="95"/>
      <c r="L127" s="160"/>
      <c r="M127" s="95"/>
    </row>
    <row r="128" spans="1:13" s="46" customFormat="1" ht="21.75" customHeight="1" x14ac:dyDescent="0.2">
      <c r="A128" s="151" t="s">
        <v>105</v>
      </c>
      <c r="B128" s="153"/>
      <c r="C128" s="144"/>
      <c r="D128" s="144"/>
      <c r="E128" s="144"/>
      <c r="F128" s="154" t="s">
        <v>123</v>
      </c>
      <c r="G128" s="154" t="s">
        <v>96</v>
      </c>
      <c r="H128" s="160"/>
      <c r="I128" s="95"/>
      <c r="J128" s="160"/>
      <c r="K128" s="95"/>
      <c r="L128" s="160"/>
      <c r="M128" s="95"/>
    </row>
    <row r="129" spans="1:13" s="46" customFormat="1" ht="21.75" customHeight="1" x14ac:dyDescent="0.2">
      <c r="A129" s="47"/>
      <c r="B129" s="47"/>
      <c r="C129" s="35" t="s">
        <v>122</v>
      </c>
      <c r="D129" s="47"/>
      <c r="E129" s="47"/>
      <c r="F129" s="48"/>
      <c r="G129" s="48"/>
      <c r="H129" s="36">
        <f>H125</f>
        <v>460820</v>
      </c>
      <c r="I129" s="36">
        <f>I126+I127+I128</f>
        <v>0</v>
      </c>
      <c r="J129" s="36">
        <f>J125</f>
        <v>460820</v>
      </c>
      <c r="K129" s="36">
        <f>K126+K127+K128</f>
        <v>0</v>
      </c>
      <c r="L129" s="36">
        <f>L125</f>
        <v>460820</v>
      </c>
      <c r="M129" s="36">
        <f>M126+M127+M128</f>
        <v>0</v>
      </c>
    </row>
    <row r="130" spans="1:13" ht="30" customHeight="1" x14ac:dyDescent="0.2">
      <c r="A130" s="157"/>
      <c r="B130" s="147" t="s">
        <v>121</v>
      </c>
      <c r="C130" s="142" t="s">
        <v>125</v>
      </c>
      <c r="D130" s="142" t="s">
        <v>14</v>
      </c>
      <c r="E130" s="142" t="s">
        <v>129</v>
      </c>
      <c r="F130" s="157"/>
      <c r="G130" s="148" t="s">
        <v>40</v>
      </c>
      <c r="H130" s="149">
        <v>70420</v>
      </c>
      <c r="I130" s="158"/>
      <c r="J130" s="149">
        <v>70420</v>
      </c>
      <c r="K130" s="158"/>
      <c r="L130" s="149">
        <v>70420</v>
      </c>
      <c r="M130" s="158"/>
    </row>
    <row r="131" spans="1:13" ht="12.75" hidden="1" customHeight="1" x14ac:dyDescent="0.2">
      <c r="A131" s="151" t="s">
        <v>104</v>
      </c>
      <c r="B131" s="159"/>
      <c r="C131" s="143"/>
      <c r="D131" s="143"/>
      <c r="E131" s="143"/>
      <c r="F131" s="154" t="s">
        <v>21</v>
      </c>
      <c r="G131" s="154" t="s">
        <v>26</v>
      </c>
      <c r="H131" s="160"/>
      <c r="I131" s="95">
        <v>317553</v>
      </c>
      <c r="J131" s="160"/>
      <c r="K131" s="95">
        <v>317553</v>
      </c>
      <c r="L131" s="160"/>
      <c r="M131" s="95">
        <v>317553</v>
      </c>
    </row>
    <row r="132" spans="1:13" ht="24.75" customHeight="1" x14ac:dyDescent="0.2">
      <c r="A132" s="151" t="s">
        <v>105</v>
      </c>
      <c r="B132" s="159"/>
      <c r="C132" s="143"/>
      <c r="D132" s="143"/>
      <c r="E132" s="143"/>
      <c r="F132" s="154" t="s">
        <v>21</v>
      </c>
      <c r="G132" s="154" t="s">
        <v>26</v>
      </c>
      <c r="H132" s="160"/>
      <c r="I132" s="95">
        <v>70420</v>
      </c>
      <c r="J132" s="160"/>
      <c r="K132" s="95">
        <v>70420</v>
      </c>
      <c r="L132" s="160"/>
      <c r="M132" s="95">
        <v>70420</v>
      </c>
    </row>
    <row r="133" spans="1:13" ht="26.25" customHeight="1" x14ac:dyDescent="0.2">
      <c r="A133" s="47"/>
      <c r="B133" s="47"/>
      <c r="C133" s="35" t="s">
        <v>125</v>
      </c>
      <c r="D133" s="47"/>
      <c r="E133" s="47"/>
      <c r="F133" s="48"/>
      <c r="G133" s="48"/>
      <c r="H133" s="36">
        <f>H130</f>
        <v>70420</v>
      </c>
      <c r="I133" s="36">
        <f>I132</f>
        <v>70420</v>
      </c>
      <c r="J133" s="36">
        <f>J130</f>
        <v>70420</v>
      </c>
      <c r="K133" s="36">
        <f>K132</f>
        <v>70420</v>
      </c>
      <c r="L133" s="36">
        <f>L130</f>
        <v>70420</v>
      </c>
      <c r="M133" s="36">
        <f>M132</f>
        <v>70420</v>
      </c>
    </row>
    <row r="134" spans="1:13" ht="26.25" customHeight="1" x14ac:dyDescent="0.2">
      <c r="A134" s="157"/>
      <c r="B134" s="147" t="s">
        <v>127</v>
      </c>
      <c r="C134" s="142" t="s">
        <v>128</v>
      </c>
      <c r="D134" s="142" t="s">
        <v>32</v>
      </c>
      <c r="E134" s="142" t="s">
        <v>129</v>
      </c>
      <c r="F134" s="157"/>
      <c r="G134" s="148" t="s">
        <v>40</v>
      </c>
      <c r="H134" s="149">
        <v>36696</v>
      </c>
      <c r="I134" s="158"/>
      <c r="J134" s="149">
        <v>36696</v>
      </c>
      <c r="K134" s="158"/>
      <c r="L134" s="149">
        <v>36696</v>
      </c>
      <c r="M134" s="158"/>
    </row>
    <row r="135" spans="1:13" ht="26.25" customHeight="1" x14ac:dyDescent="0.2">
      <c r="A135" s="151" t="s">
        <v>104</v>
      </c>
      <c r="B135" s="159"/>
      <c r="C135" s="143"/>
      <c r="D135" s="143"/>
      <c r="E135" s="143"/>
      <c r="F135" s="154" t="s">
        <v>21</v>
      </c>
      <c r="G135" s="154" t="s">
        <v>26</v>
      </c>
      <c r="H135" s="160"/>
      <c r="I135" s="95">
        <v>36696</v>
      </c>
      <c r="J135" s="160"/>
      <c r="K135" s="95">
        <v>36696</v>
      </c>
      <c r="L135" s="160"/>
      <c r="M135" s="95">
        <v>36696</v>
      </c>
    </row>
    <row r="136" spans="1:13" ht="21.75" customHeight="1" x14ac:dyDescent="0.2">
      <c r="A136" s="47"/>
      <c r="B136" s="47"/>
      <c r="C136" s="35" t="s">
        <v>125</v>
      </c>
      <c r="D136" s="47"/>
      <c r="E136" s="47"/>
      <c r="F136" s="48"/>
      <c r="G136" s="48"/>
      <c r="H136" s="36">
        <f>H134</f>
        <v>36696</v>
      </c>
      <c r="I136" s="36">
        <f>I135</f>
        <v>36696</v>
      </c>
      <c r="J136" s="36">
        <f>J134</f>
        <v>36696</v>
      </c>
      <c r="K136" s="36">
        <f>K135</f>
        <v>36696</v>
      </c>
      <c r="L136" s="36">
        <f>L134</f>
        <v>36696</v>
      </c>
      <c r="M136" s="36">
        <f>M135</f>
        <v>36696</v>
      </c>
    </row>
    <row r="137" spans="1:13" ht="18.75" x14ac:dyDescent="0.3">
      <c r="A137" s="51" t="s">
        <v>44</v>
      </c>
      <c r="B137" s="52"/>
      <c r="C137" s="51"/>
      <c r="D137" s="52"/>
      <c r="E137" s="52"/>
      <c r="F137" s="18"/>
      <c r="G137" s="18"/>
      <c r="H137" s="83">
        <f t="shared" ref="H137:M137" si="4">H35+H98+H136</f>
        <v>71097770</v>
      </c>
      <c r="I137" s="83">
        <f t="shared" si="4"/>
        <v>5849476</v>
      </c>
      <c r="J137" s="83">
        <f t="shared" si="4"/>
        <v>70762922</v>
      </c>
      <c r="K137" s="83">
        <f t="shared" si="4"/>
        <v>5849476</v>
      </c>
      <c r="L137" s="83">
        <f t="shared" si="4"/>
        <v>69637622</v>
      </c>
      <c r="M137" s="83">
        <f t="shared" si="4"/>
        <v>5849476</v>
      </c>
    </row>
    <row r="138" spans="1:13" ht="19.5" x14ac:dyDescent="0.2">
      <c r="A138" s="37" t="s">
        <v>124</v>
      </c>
      <c r="B138" s="37"/>
      <c r="C138" s="38"/>
      <c r="D138" s="37"/>
      <c r="E138" s="37"/>
      <c r="F138" s="49"/>
      <c r="G138" s="49"/>
      <c r="H138" s="50">
        <f t="shared" ref="H138:M138" si="5">H35+H98+H136</f>
        <v>71097770</v>
      </c>
      <c r="I138" s="50">
        <f t="shared" si="5"/>
        <v>5849476</v>
      </c>
      <c r="J138" s="50">
        <f t="shared" si="5"/>
        <v>70762922</v>
      </c>
      <c r="K138" s="50">
        <f t="shared" si="5"/>
        <v>5849476</v>
      </c>
      <c r="L138" s="50">
        <f t="shared" si="5"/>
        <v>69637622</v>
      </c>
      <c r="M138" s="50">
        <f t="shared" si="5"/>
        <v>5849476</v>
      </c>
    </row>
    <row r="139" spans="1:13" x14ac:dyDescent="0.2">
      <c r="I139" s="25"/>
      <c r="K139" s="25"/>
      <c r="M139" s="25"/>
    </row>
    <row r="140" spans="1:13" ht="33.75" customHeight="1" x14ac:dyDescent="0.2">
      <c r="H140" s="135"/>
      <c r="I140" s="135"/>
      <c r="J140" s="135"/>
      <c r="K140" s="135"/>
      <c r="M140" s="25"/>
    </row>
    <row r="141" spans="1:13" x14ac:dyDescent="0.2">
      <c r="H141" s="135"/>
      <c r="I141" s="135"/>
      <c r="J141" s="135"/>
      <c r="K141" s="135"/>
    </row>
    <row r="142" spans="1:13" ht="15" customHeight="1" x14ac:dyDescent="0.2">
      <c r="H142" s="135"/>
      <c r="I142" s="135"/>
      <c r="J142" s="135"/>
      <c r="K142" s="135"/>
    </row>
    <row r="143" spans="1:13" x14ac:dyDescent="0.2">
      <c r="H143" s="135"/>
      <c r="I143" s="135"/>
      <c r="J143" s="135"/>
      <c r="K143" s="135"/>
    </row>
    <row r="144" spans="1:13" ht="17.25" customHeight="1" x14ac:dyDescent="0.25">
      <c r="A144" s="2" t="s">
        <v>91</v>
      </c>
      <c r="B144" s="65"/>
      <c r="D144" s="136" t="s">
        <v>109</v>
      </c>
      <c r="E144" s="136"/>
      <c r="F144" s="136"/>
      <c r="H144" s="135"/>
      <c r="I144" s="135"/>
      <c r="J144" s="135"/>
      <c r="K144" s="135"/>
    </row>
    <row r="145" spans="2:13" x14ac:dyDescent="0.2">
      <c r="B145" s="94" t="s">
        <v>51</v>
      </c>
      <c r="H145" s="135"/>
      <c r="I145" s="135"/>
      <c r="J145" s="135"/>
      <c r="K145" s="135"/>
    </row>
    <row r="146" spans="2:13" ht="16.5" customHeight="1" x14ac:dyDescent="0.2"/>
    <row r="147" spans="2:13" hidden="1" x14ac:dyDescent="0.2"/>
    <row r="148" spans="2:13" hidden="1" x14ac:dyDescent="0.2"/>
    <row r="149" spans="2:13" hidden="1" x14ac:dyDescent="0.2">
      <c r="D149" s="132" t="s">
        <v>45</v>
      </c>
      <c r="E149" s="133"/>
      <c r="F149" s="133"/>
      <c r="G149" s="133"/>
      <c r="H149" s="133"/>
      <c r="I149" s="134"/>
      <c r="J149" s="53"/>
      <c r="K149" s="53"/>
      <c r="L149" s="53"/>
      <c r="M149" s="53"/>
    </row>
    <row r="150" spans="2:13" x14ac:dyDescent="0.2">
      <c r="D150" s="129" t="s">
        <v>46</v>
      </c>
      <c r="E150" s="130"/>
      <c r="F150" s="130"/>
      <c r="G150" s="130"/>
      <c r="H150" s="130"/>
      <c r="I150" s="131"/>
      <c r="J150" s="53"/>
      <c r="K150" s="53"/>
      <c r="L150" s="53"/>
      <c r="M150" s="53"/>
    </row>
    <row r="151" spans="2:13" x14ac:dyDescent="0.2">
      <c r="D151" s="54"/>
      <c r="E151" s="55"/>
      <c r="F151" s="55"/>
      <c r="G151" s="55"/>
      <c r="H151" s="84"/>
      <c r="I151" s="56"/>
      <c r="J151" s="55"/>
      <c r="K151" s="55"/>
      <c r="L151" s="55"/>
      <c r="M151" s="55"/>
    </row>
    <row r="152" spans="2:13" x14ac:dyDescent="0.2">
      <c r="D152" s="54"/>
      <c r="E152" s="55"/>
      <c r="F152" s="55"/>
      <c r="G152" s="55"/>
      <c r="H152" s="84"/>
      <c r="I152" s="56"/>
      <c r="J152" s="55"/>
      <c r="K152" s="55"/>
      <c r="L152" s="55"/>
      <c r="M152" s="55"/>
    </row>
    <row r="153" spans="2:13" ht="14.25" x14ac:dyDescent="0.2">
      <c r="D153" s="57" t="s">
        <v>47</v>
      </c>
      <c r="E153" s="58"/>
      <c r="F153" s="58"/>
      <c r="G153" s="55"/>
      <c r="H153" s="84"/>
      <c r="I153" s="56"/>
      <c r="J153" s="55"/>
      <c r="K153" s="55"/>
      <c r="L153" s="55"/>
      <c r="M153" s="55"/>
    </row>
    <row r="154" spans="2:13" ht="14.25" x14ac:dyDescent="0.2">
      <c r="D154" s="57" t="s">
        <v>48</v>
      </c>
      <c r="E154" s="58"/>
      <c r="F154" s="58"/>
      <c r="G154" s="59"/>
      <c r="H154" s="84" t="s">
        <v>49</v>
      </c>
      <c r="I154" s="60"/>
      <c r="J154" s="55"/>
      <c r="K154" s="61"/>
      <c r="L154" s="55"/>
      <c r="M154" s="61"/>
    </row>
    <row r="155" spans="2:13" x14ac:dyDescent="0.2">
      <c r="D155" s="54"/>
      <c r="E155" s="55"/>
      <c r="F155" s="55"/>
      <c r="G155" s="62" t="s">
        <v>50</v>
      </c>
      <c r="H155" s="85" t="s">
        <v>51</v>
      </c>
      <c r="I155" s="63" t="s">
        <v>52</v>
      </c>
      <c r="J155" s="62"/>
      <c r="K155" s="62"/>
      <c r="L155" s="62"/>
      <c r="M155" s="62"/>
    </row>
    <row r="156" spans="2:13" x14ac:dyDescent="0.2">
      <c r="D156" s="54"/>
      <c r="E156" s="55"/>
      <c r="F156" s="55"/>
      <c r="G156" s="55"/>
      <c r="H156" s="84"/>
      <c r="I156" s="56"/>
      <c r="J156" s="55"/>
      <c r="K156" s="55"/>
      <c r="L156" s="55"/>
      <c r="M156" s="55"/>
    </row>
    <row r="157" spans="2:13" ht="14.25" x14ac:dyDescent="0.2">
      <c r="D157" s="57" t="s">
        <v>132</v>
      </c>
      <c r="E157" s="58"/>
      <c r="F157" s="58"/>
      <c r="G157" s="58"/>
      <c r="H157" s="84"/>
      <c r="I157" s="56"/>
      <c r="J157" s="55"/>
      <c r="K157" s="55"/>
      <c r="L157" s="55"/>
      <c r="M157" s="55"/>
    </row>
    <row r="158" spans="2:13" x14ac:dyDescent="0.2">
      <c r="D158" s="64"/>
      <c r="E158" s="65"/>
      <c r="F158" s="65"/>
      <c r="G158" s="65"/>
      <c r="H158" s="86"/>
      <c r="I158" s="66"/>
      <c r="J158" s="55"/>
      <c r="K158" s="55"/>
      <c r="L158" s="55"/>
      <c r="M158" s="55"/>
    </row>
  </sheetData>
  <mergeCells count="112">
    <mergeCell ref="B125:B128"/>
    <mergeCell ref="B121:B122"/>
    <mergeCell ref="B114:B115"/>
    <mergeCell ref="C99:C101"/>
    <mergeCell ref="B99:B101"/>
    <mergeCell ref="C103:C105"/>
    <mergeCell ref="E111:E112"/>
    <mergeCell ref="B65:B66"/>
    <mergeCell ref="D15:D17"/>
    <mergeCell ref="D45:D51"/>
    <mergeCell ref="D72:D79"/>
    <mergeCell ref="C65:C66"/>
    <mergeCell ref="D65:D66"/>
    <mergeCell ref="B53:B57"/>
    <mergeCell ref="C53:C57"/>
    <mergeCell ref="D53:D57"/>
    <mergeCell ref="B59:B63"/>
    <mergeCell ref="C59:C63"/>
    <mergeCell ref="D59:D63"/>
    <mergeCell ref="B45:B51"/>
    <mergeCell ref="C45:C51"/>
    <mergeCell ref="B72:B79"/>
    <mergeCell ref="D68:D70"/>
    <mergeCell ref="D99:D101"/>
    <mergeCell ref="E107:E109"/>
    <mergeCell ref="C107:C109"/>
    <mergeCell ref="D107:D109"/>
    <mergeCell ref="C82:C87"/>
    <mergeCell ref="D82:D87"/>
    <mergeCell ref="B117:B119"/>
    <mergeCell ref="E95:E96"/>
    <mergeCell ref="D103:D105"/>
    <mergeCell ref="C114:C115"/>
    <mergeCell ref="B95:B96"/>
    <mergeCell ref="C95:C96"/>
    <mergeCell ref="D95:D96"/>
    <mergeCell ref="B111:B112"/>
    <mergeCell ref="C111:C112"/>
    <mergeCell ref="D111:D112"/>
    <mergeCell ref="B92:B93"/>
    <mergeCell ref="D150:I150"/>
    <mergeCell ref="D149:I149"/>
    <mergeCell ref="E121:E122"/>
    <mergeCell ref="C117:C119"/>
    <mergeCell ref="D117:D119"/>
    <mergeCell ref="E117:E119"/>
    <mergeCell ref="C121:C122"/>
    <mergeCell ref="D121:D122"/>
    <mergeCell ref="H140:K145"/>
    <mergeCell ref="D144:F144"/>
    <mergeCell ref="E125:E128"/>
    <mergeCell ref="D125:D128"/>
    <mergeCell ref="C125:C128"/>
    <mergeCell ref="J10:K10"/>
    <mergeCell ref="L10:M10"/>
    <mergeCell ref="G10:G11"/>
    <mergeCell ref="A8:I8"/>
    <mergeCell ref="E10:E11"/>
    <mergeCell ref="A10:A11"/>
    <mergeCell ref="B10:B11"/>
    <mergeCell ref="C10:C11"/>
    <mergeCell ref="D10:D11"/>
    <mergeCell ref="F10:F11"/>
    <mergeCell ref="H10:I10"/>
    <mergeCell ref="D26:D33"/>
    <mergeCell ref="E45:E51"/>
    <mergeCell ref="E53:E57"/>
    <mergeCell ref="B107:B109"/>
    <mergeCell ref="A1:B1"/>
    <mergeCell ref="A2:B2"/>
    <mergeCell ref="A4:I4"/>
    <mergeCell ref="A6:I6"/>
    <mergeCell ref="A7:I7"/>
    <mergeCell ref="E59:E63"/>
    <mergeCell ref="E65:E66"/>
    <mergeCell ref="E72:E79"/>
    <mergeCell ref="B103:B105"/>
    <mergeCell ref="E68:E70"/>
    <mergeCell ref="B68:B70"/>
    <mergeCell ref="E82:E87"/>
    <mergeCell ref="E92:E93"/>
    <mergeCell ref="C92:C93"/>
    <mergeCell ref="D92:D93"/>
    <mergeCell ref="B82:B90"/>
    <mergeCell ref="C68:C70"/>
    <mergeCell ref="C72:C79"/>
    <mergeCell ref="E99:E101"/>
    <mergeCell ref="E103:E105"/>
    <mergeCell ref="B134:B135"/>
    <mergeCell ref="C134:C135"/>
    <mergeCell ref="D134:D135"/>
    <mergeCell ref="E134:E135"/>
    <mergeCell ref="B130:B132"/>
    <mergeCell ref="C130:C132"/>
    <mergeCell ref="D130:D132"/>
    <mergeCell ref="E130:E132"/>
    <mergeCell ref="A12:A13"/>
    <mergeCell ref="B12:B13"/>
    <mergeCell ref="C12:C13"/>
    <mergeCell ref="D12:D13"/>
    <mergeCell ref="E12:E13"/>
    <mergeCell ref="E36:E43"/>
    <mergeCell ref="B36:B43"/>
    <mergeCell ref="C36:C43"/>
    <mergeCell ref="D36:D43"/>
    <mergeCell ref="B15:B16"/>
    <mergeCell ref="B19:B21"/>
    <mergeCell ref="C19:C23"/>
    <mergeCell ref="D19:D23"/>
    <mergeCell ref="B26:B33"/>
    <mergeCell ref="C15:C17"/>
    <mergeCell ref="C26:C33"/>
  </mergeCells>
  <pageMargins left="0" right="0" top="0" bottom="0" header="0.31496062992125984" footer="0.31496062992125984"/>
  <pageSetup paperSize="9" scale="71" fitToHeight="4" orientation="landscape" r:id="rId1"/>
  <rowBreaks count="1" manualBreakCount="1">
    <brk id="136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Тохтуевская</vt:lpstr>
      <vt:lpstr>Лист1</vt:lpstr>
      <vt:lpstr>Тохтуевская!Область_печати</vt:lpstr>
    </vt:vector>
  </TitlesOfParts>
  <Company>AdmSolkam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Новикова Надежда Геннадьевна</cp:lastModifiedBy>
  <cp:lastPrinted>2021-12-23T12:14:45Z</cp:lastPrinted>
  <dcterms:created xsi:type="dcterms:W3CDTF">2020-11-12T12:07:06Z</dcterms:created>
  <dcterms:modified xsi:type="dcterms:W3CDTF">2023-11-24T07:35:31Z</dcterms:modified>
</cp:coreProperties>
</file>